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40" i="1" l="1"/>
  <c r="G140" i="1"/>
  <c r="H140" i="1"/>
  <c r="F77" i="1" l="1"/>
  <c r="E122" i="1" l="1"/>
  <c r="D123" i="1" l="1"/>
  <c r="E80" i="1" l="1"/>
  <c r="E104" i="1"/>
  <c r="D10" i="1" l="1"/>
  <c r="D7" i="1"/>
  <c r="H77" i="1"/>
  <c r="G77" i="1"/>
  <c r="D6" i="1" l="1"/>
  <c r="F35" i="1"/>
  <c r="H76" i="1" l="1"/>
  <c r="G76" i="1"/>
  <c r="E77" i="1" l="1"/>
  <c r="F76" i="1"/>
  <c r="E76" i="1" l="1"/>
  <c r="G75" i="1"/>
  <c r="H75" i="1"/>
  <c r="F75" i="1"/>
  <c r="E75" i="1"/>
  <c r="G35" i="1" l="1"/>
  <c r="H35" i="1"/>
  <c r="E35" i="1"/>
  <c r="D68" i="1" l="1"/>
  <c r="D35" i="1"/>
  <c r="F10" i="1" l="1"/>
  <c r="G10" i="1"/>
  <c r="H10" i="1"/>
  <c r="E10" i="1"/>
  <c r="D122" i="1" l="1"/>
  <c r="F68" i="1" l="1"/>
  <c r="E68" i="1"/>
  <c r="G68" i="1" l="1"/>
  <c r="H68" i="1"/>
  <c r="F7" i="1" l="1"/>
  <c r="F6" i="1" s="1"/>
  <c r="G7" i="1"/>
  <c r="G6" i="1" s="1"/>
  <c r="H7" i="1"/>
  <c r="H6" i="1" s="1"/>
  <c r="E7" i="1"/>
  <c r="E6" i="1" s="1"/>
  <c r="D34" i="1" l="1"/>
  <c r="H34" i="1"/>
  <c r="G34" i="1"/>
  <c r="F34" i="1"/>
  <c r="E34" i="1"/>
  <c r="H104" i="1" l="1"/>
  <c r="G104" i="1"/>
  <c r="F104" i="1"/>
  <c r="E79" i="1"/>
  <c r="D104" i="1"/>
  <c r="H80" i="1"/>
  <c r="G80" i="1"/>
  <c r="F80" i="1"/>
  <c r="D80" i="1"/>
  <c r="H79" i="1" l="1"/>
  <c r="F79" i="1"/>
  <c r="G79" i="1"/>
  <c r="D79" i="1"/>
</calcChain>
</file>

<file path=xl/sharedStrings.xml><?xml version="1.0" encoding="utf-8"?>
<sst xmlns="http://schemas.openxmlformats.org/spreadsheetml/2006/main" count="308" uniqueCount="144">
  <si>
    <t>№ п/п</t>
  </si>
  <si>
    <t>Наименование муниципальной услуги/работы</t>
  </si>
  <si>
    <t>Проект</t>
  </si>
  <si>
    <t>2026 год</t>
  </si>
  <si>
    <t>Наименование муниципальной услуги всего, в том числе :</t>
  </si>
  <si>
    <t>1.</t>
  </si>
  <si>
    <t>2.</t>
  </si>
  <si>
    <t>Наименование муниципальной работы всего, в том числе :</t>
  </si>
  <si>
    <t>1.1.</t>
  </si>
  <si>
    <t>1.2.</t>
  </si>
  <si>
    <t>2.1.</t>
  </si>
  <si>
    <t>2.2.</t>
  </si>
  <si>
    <t>тыс.руб.</t>
  </si>
  <si>
    <t>Наименование показателя, единицы измерения</t>
  </si>
  <si>
    <t>тыс.рублей</t>
  </si>
  <si>
    <t>Количество телепередач (час)</t>
  </si>
  <si>
    <t>Время вещание в эфире (минут)</t>
  </si>
  <si>
    <t>2.3.</t>
  </si>
  <si>
    <t>Осуществление издательской деятельности</t>
  </si>
  <si>
    <t>Объем печатных изданий (единиц)</t>
  </si>
  <si>
    <t>Департамент образования адинистрации города Нефтеюганска</t>
  </si>
  <si>
    <t xml:space="preserve"> Организация отдыха детей и молодежи </t>
  </si>
  <si>
    <t>Число человеко-часов пребывания</t>
  </si>
  <si>
    <t>Количество человек</t>
  </si>
  <si>
    <t>Число человеко-дней пребывания</t>
  </si>
  <si>
    <t>Присмотр и уход (дошкольные образовательные организации)</t>
  </si>
  <si>
    <t>Число детей</t>
  </si>
  <si>
    <t xml:space="preserve">Число человеко-дней пребывания </t>
  </si>
  <si>
    <t xml:space="preserve">Число человеко-часов пребывания </t>
  </si>
  <si>
    <t>1.3.</t>
  </si>
  <si>
    <t>Реализация основных общеобразовательных программ дошкольного образования (дошкольные образовательные организации)</t>
  </si>
  <si>
    <t>Число обучающихся</t>
  </si>
  <si>
    <t xml:space="preserve">Число человеко-дней обучения </t>
  </si>
  <si>
    <t>1.4.</t>
  </si>
  <si>
    <t>Присмотр и уход (общеобразовательные организации)</t>
  </si>
  <si>
    <t>1.5.</t>
  </si>
  <si>
    <t>Реализация основных общеобразовательных программ дошкольного образования (общеобразовательные организации)</t>
  </si>
  <si>
    <t>1.6.</t>
  </si>
  <si>
    <t xml:space="preserve">Реализация основных общеобразовательных программ начального общего образования </t>
  </si>
  <si>
    <t>1.7.</t>
  </si>
  <si>
    <t xml:space="preserve">Реализация основных общеобразовательных программ основного общего образования </t>
  </si>
  <si>
    <t>1.8.</t>
  </si>
  <si>
    <t xml:space="preserve">Реализация основных общеобразовательных программ среднего общего образования </t>
  </si>
  <si>
    <t>1.9.</t>
  </si>
  <si>
    <t>Реализация дополнительных общеразвивающих программ (в общеобразовательных организациях)</t>
  </si>
  <si>
    <t xml:space="preserve">Число человеко-часов
</t>
  </si>
  <si>
    <t>1.10.</t>
  </si>
  <si>
    <t>Реализация дополнительных общеразвивающих программ (в организациях дополнительного образования)</t>
  </si>
  <si>
    <t>Организация досуга детей, подростков и молодежи</t>
  </si>
  <si>
    <t>Культурно-досуговые,спортивные мероприятия, количество проектов</t>
  </si>
  <si>
    <t>Культурно-досуговые,спортивные мероприятия, количество мероприятий</t>
  </si>
  <si>
    <t>Иная досуговая деятельность, количество проектов</t>
  </si>
  <si>
    <t>Иная досуговая деятельность, количество мероприятий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</si>
  <si>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</si>
  <si>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Количество мероприятий</t>
  </si>
  <si>
    <t>2.4.</t>
  </si>
  <si>
    <t>2.5.</t>
  </si>
  <si>
    <t>х</t>
  </si>
  <si>
    <t>Адинистрация города Нефтеюганска</t>
  </si>
  <si>
    <t xml:space="preserve">Производство и распространение телепрограмм </t>
  </si>
  <si>
    <t>Производство и распространение радиопрограмм</t>
  </si>
  <si>
    <t>Всего объем субсидий на финансовое обеспечение выполнения муниципальных заданий:</t>
  </si>
  <si>
    <t>Комитет культуры и туризма администрации города Нефтеюганска</t>
  </si>
  <si>
    <t>Реализация дополнительных  предпрофессиональных программ в области искусства</t>
  </si>
  <si>
    <t>Реализация дополнительных общеразвивающих программ</t>
  </si>
  <si>
    <t>Показ (организация показа) спектаклей (театральных постановок)</t>
  </si>
  <si>
    <t xml:space="preserve"> Количество публичных выступлений (единица)</t>
  </si>
  <si>
    <t>Число зрителей (человек)</t>
  </si>
  <si>
    <t>Показ (организация показа) концертных программ</t>
  </si>
  <si>
    <t>Количество публичных выступлений (единица)</t>
  </si>
  <si>
    <t>Организация и проведение мероприятий</t>
  </si>
  <si>
    <t>Количество проведенных мероприятий (человеко-день)</t>
  </si>
  <si>
    <t>Количество участников мероприятий (человек)</t>
  </si>
  <si>
    <t>Количество проведенных мероприятий (час)</t>
  </si>
  <si>
    <t>Количество проведенных мероприятий (единица)</t>
  </si>
  <si>
    <t xml:space="preserve">Организация деятельности клубных формирований и формирований самодеятельного народного творчества 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</si>
  <si>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</si>
  <si>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 (единиц)</t>
  </si>
  <si>
    <t xml:space="preserve">Публичный показ музейных предметов, музейных коллекций </t>
  </si>
  <si>
    <t>Число посетителей (человек)</t>
  </si>
  <si>
    <t>Количество выставок (единица)</t>
  </si>
  <si>
    <t>Создание концертов и концертных программ, сборный концерт</t>
  </si>
  <si>
    <t>Количество новых (капитально возобновленных) концертов (единица)</t>
  </si>
  <si>
    <t>Концерты (единица)</t>
  </si>
  <si>
    <t xml:space="preserve"> Формирование, учет, изучение, обеспечение физического сохранения и безопасности фондов библиотек</t>
  </si>
  <si>
    <t>Количество документов (единиц)</t>
  </si>
  <si>
    <t>Количество исполненных запросов (единиц)</t>
  </si>
  <si>
    <t xml:space="preserve"> Библиографическая обработка документов и создание каталогов</t>
  </si>
  <si>
    <t xml:space="preserve">Создание спектаклей </t>
  </si>
  <si>
    <t>Количество новых (капитально возобновленных) постановок  (единица)</t>
  </si>
  <si>
    <t>Постановки  (единица)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</si>
  <si>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</si>
  <si>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 (единица)</t>
  </si>
  <si>
    <t xml:space="preserve">Создание экспозиций (выставок) музеев, организация выездных выставок </t>
  </si>
  <si>
    <t>Количество экспозиций (единица)</t>
  </si>
  <si>
    <t>2.6.</t>
  </si>
  <si>
    <t xml:space="preserve"> Комитет физической культуры и спорта администрации города Нефтеюганска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</si>
  <si>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</si>
  <si>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</si>
  <si>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Спортивная подготовка по неолимпийским видам спорта</t>
  </si>
  <si>
    <t xml:space="preserve">Спортивная подготовка по спорту лиц с поражением ОДА </t>
  </si>
  <si>
    <t>Спортивная подготовка по спорту лиц с интеллектуальными нарушениями</t>
  </si>
  <si>
    <t>Спортивная подготовка по спорту глухих</t>
  </si>
  <si>
    <t>Спортивная подготовка по спорту слепых</t>
  </si>
  <si>
    <t>Организация и проведение спортивно-оздоровительной работы по развитию физической культуры среди различных групп населения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</si>
  <si>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</si>
  <si>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официальных спортивных мероприятий </t>
  </si>
  <si>
    <t xml:space="preserve">Организация и проведение официальных физкультурных (физкультурно-оздоровительных) мероприятий </t>
  </si>
  <si>
    <t xml:space="preserve">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</si>
  <si>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 xml:space="preserve"> Обеспечение участия спортивных сборных команд в официальных спортивных мероприятий </t>
  </si>
  <si>
    <t xml:space="preserve"> Обеспечение участия в официальных физкультурных (физкультурно-оздоровительных) мероприятий </t>
  </si>
  <si>
    <t>1.1</t>
  </si>
  <si>
    <t>1.2</t>
  </si>
  <si>
    <t>1.3</t>
  </si>
  <si>
    <t>1.4</t>
  </si>
  <si>
    <t>1.5</t>
  </si>
  <si>
    <t>1.6</t>
  </si>
  <si>
    <t>Число лиц, прошедших спортивную подготовку на этапах спортивной подготовкт (человек)</t>
  </si>
  <si>
    <t>2027 год</t>
  </si>
  <si>
    <t>1.11.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</si>
  <si>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</si>
  <si>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 xml:space="preserve">Предоставление информационной и консультационной поддержки некоммерческим организациям, социально-ориентированным некоммерческим организациям и территориальным общественным самоуправлениям </t>
  </si>
  <si>
    <t>Количество проведенных консультаций (штук)</t>
  </si>
  <si>
    <t>Общественные объединения, количество человек (молодежи) (человек)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</si>
  <si>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</si>
  <si>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Количество мероприятий (единица)</t>
  </si>
  <si>
    <t>Число лиц, прошедших спортивную подготовку на этапах спортивной подготовки (человеко - часы)</t>
  </si>
  <si>
    <t>Число лиц, прошедших спортивную подготовку на этапах спортивной подготовки (человеко - дни)</t>
  </si>
  <si>
    <t>2.7.</t>
  </si>
  <si>
    <t>Организация отдыха детей и молодежи</t>
  </si>
  <si>
    <t>Количество клубных формирований (единица)</t>
  </si>
  <si>
    <t>Количество человеко-часов</t>
  </si>
  <si>
    <t>Сведения о планируемых на 2026 год и плановый период 2027 и 2028 годов объемах оказания муниципальных услуг (работ), а также о планируемых объемах их финансового обеспечения в сравнении с ожидаемым исполнением за 2025 год (оценка текущего финансового года) и отчетом за 2024 год (отчетный финансовый год)</t>
  </si>
  <si>
    <t xml:space="preserve">Отчет за 2024 год </t>
  </si>
  <si>
    <t xml:space="preserve">Оценка (ожидаемое исполнение) 2025 год </t>
  </si>
  <si>
    <t>2028 год</t>
  </si>
  <si>
    <t>Культурно-досуговые,спортивные мероприятия, число человеко часов пребывания/чел.ч</t>
  </si>
  <si>
    <t>Культурно-досуговые,спортивные мероприятия, число человеко дней пребывания/чел.дн</t>
  </si>
  <si>
    <t>Количество проектов (единица)</t>
  </si>
  <si>
    <t>Общественные объединения, количество общественных объеденений (единица)</t>
  </si>
  <si>
    <t>1.12.</t>
  </si>
  <si>
    <t>Реализация дополнительных общеразвивающих программ (по социальным сертификатам в общеобразовательных организациях)</t>
  </si>
  <si>
    <t>Реализация дополнительных общеразвивающих программ (по социальным сертификатам в организациях дополнительного образования)</t>
  </si>
  <si>
    <t xml:space="preserve"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праовых, культурных и нравственных ценностей среди молодежи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</si>
</sst>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43" fontId="7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0" fillId="0" borderId="0" xfId="0"/>
    <xf numFmtId="164" fontId="0" fillId="0" borderId="0" xfId="0" applyNumberFormat="1"/>
    <xf numFmtId="0" fontId="0" fillId="0" borderId="0" xfId="0" applyBorder="1"/>
    <xf numFmtId="164" fontId="8" fillId="0" borderId="0" xfId="0" applyNumberFormat="1" applyFont="1" applyFill="1" applyBorder="1" applyAlignment="1">
      <alignment horizontal="center" vertical="center"/>
    </xf>
    <xf numFmtId="43" fontId="6" fillId="0" borderId="0" xfId="2" applyFont="1"/>
    <xf numFmtId="0" fontId="10" fillId="0" borderId="0" xfId="0" applyFont="1"/>
    <xf numFmtId="164" fontId="10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2" fillId="0" borderId="0" xfId="0" applyFont="1"/>
    <xf numFmtId="164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4" fontId="8" fillId="2" borderId="1" xfId="2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center"/>
    </xf>
    <xf numFmtId="164" fontId="9" fillId="2" borderId="1" xfId="2" applyNumberFormat="1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0" fontId="9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right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2" fontId="8" fillId="0" borderId="3" xfId="0" applyNumberFormat="1" applyFont="1" applyFill="1" applyBorder="1" applyAlignment="1">
      <alignment horizontal="left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" fontId="8" fillId="0" borderId="3" xfId="0" applyNumberFormat="1" applyFont="1" applyFill="1" applyBorder="1" applyAlignment="1">
      <alignment horizontal="center" vertical="center" wrapText="1"/>
    </xf>
  </cellXfs>
  <cellStyles count="6">
    <cellStyle name="Денежный 2" xfId="5"/>
    <cellStyle name="Обычный" xfId="0" builtinId="0"/>
    <cellStyle name="Обычный 17" xfId="1"/>
    <cellStyle name="Обычный 17 2" xfId="3"/>
    <cellStyle name="Финансовый" xfId="2" builtinId="3"/>
    <cellStyle name="Финансовый 2" xfId="4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tabSelected="1" view="pageBreakPreview" zoomScale="80" zoomScaleNormal="80" zoomScaleSheetLayoutView="80" workbookViewId="0">
      <pane ySplit="4" topLeftCell="A122" activePane="bottomLeft" state="frozen"/>
      <selection pane="bottomLeft" activeCell="E140" sqref="E140"/>
    </sheetView>
  </sheetViews>
  <sheetFormatPr defaultRowHeight="15" x14ac:dyDescent="0.25"/>
  <cols>
    <col min="1" max="1" width="9.140625" style="23" customWidth="1"/>
    <col min="2" max="2" width="59.7109375" style="24" customWidth="1"/>
    <col min="3" max="3" width="46.42578125" style="25" customWidth="1"/>
    <col min="4" max="4" width="20" style="23" customWidth="1"/>
    <col min="5" max="5" width="24.42578125" style="23" customWidth="1"/>
    <col min="6" max="6" width="19.42578125" style="23" customWidth="1"/>
    <col min="7" max="7" width="18.85546875" style="23" customWidth="1"/>
    <col min="8" max="8" width="19.28515625" style="23" customWidth="1"/>
    <col min="9" max="9" width="9.140625" style="23"/>
    <col min="10" max="10" width="25.140625" customWidth="1"/>
    <col min="11" max="12" width="22.42578125" customWidth="1"/>
  </cols>
  <sheetData>
    <row r="1" spans="1:13" ht="39.75" customHeight="1" x14ac:dyDescent="0.25">
      <c r="A1" s="79" t="s">
        <v>132</v>
      </c>
      <c r="B1" s="79"/>
      <c r="C1" s="79"/>
      <c r="D1" s="79"/>
      <c r="E1" s="79"/>
      <c r="F1" s="79"/>
      <c r="G1" s="79"/>
      <c r="H1" s="79"/>
    </row>
    <row r="2" spans="1:13" ht="15.75" customHeight="1" x14ac:dyDescent="0.25">
      <c r="A2" s="80" t="s">
        <v>12</v>
      </c>
      <c r="B2" s="80"/>
      <c r="C2" s="80"/>
      <c r="D2" s="80"/>
      <c r="E2" s="80"/>
      <c r="F2" s="80"/>
      <c r="G2" s="80"/>
      <c r="H2" s="80"/>
    </row>
    <row r="3" spans="1:13" ht="44.25" customHeight="1" x14ac:dyDescent="0.25">
      <c r="A3" s="83" t="s">
        <v>0</v>
      </c>
      <c r="B3" s="84" t="s">
        <v>1</v>
      </c>
      <c r="C3" s="81" t="s">
        <v>13</v>
      </c>
      <c r="D3" s="83" t="s">
        <v>133</v>
      </c>
      <c r="E3" s="83" t="s">
        <v>134</v>
      </c>
      <c r="F3" s="83" t="s">
        <v>2</v>
      </c>
      <c r="G3" s="83"/>
      <c r="H3" s="83"/>
      <c r="I3" s="26"/>
      <c r="J3" s="1"/>
      <c r="K3" s="1"/>
      <c r="L3" s="1"/>
      <c r="M3" s="1"/>
    </row>
    <row r="4" spans="1:13" x14ac:dyDescent="0.25">
      <c r="A4" s="83"/>
      <c r="B4" s="84"/>
      <c r="C4" s="82"/>
      <c r="D4" s="83"/>
      <c r="E4" s="83"/>
      <c r="F4" s="61" t="s">
        <v>3</v>
      </c>
      <c r="G4" s="61" t="s">
        <v>118</v>
      </c>
      <c r="H4" s="61" t="s">
        <v>135</v>
      </c>
      <c r="I4" s="26"/>
      <c r="J4" s="1"/>
      <c r="K4" s="1"/>
      <c r="L4" s="1"/>
      <c r="M4" s="1"/>
    </row>
    <row r="5" spans="1:13" s="3" customFormat="1" x14ac:dyDescent="0.25">
      <c r="A5" s="98" t="s">
        <v>58</v>
      </c>
      <c r="B5" s="99"/>
      <c r="C5" s="99"/>
      <c r="D5" s="99"/>
      <c r="E5" s="99"/>
      <c r="F5" s="99"/>
      <c r="G5" s="99"/>
      <c r="H5" s="100"/>
      <c r="I5" s="27"/>
    </row>
    <row r="6" spans="1:13" s="3" customFormat="1" ht="15" customHeight="1" x14ac:dyDescent="0.25">
      <c r="A6" s="95" t="s">
        <v>61</v>
      </c>
      <c r="B6" s="96"/>
      <c r="C6" s="97"/>
      <c r="D6" s="28">
        <f>D10+D7</f>
        <v>137040.61000000002</v>
      </c>
      <c r="E6" s="28">
        <f>E10+E7</f>
        <v>173743.5</v>
      </c>
      <c r="F6" s="28">
        <f>F10+F7</f>
        <v>152496.29999999999</v>
      </c>
      <c r="G6" s="28">
        <f t="shared" ref="G6:H6" si="0">G10+G7</f>
        <v>153387.40000000002</v>
      </c>
      <c r="H6" s="28">
        <f t="shared" si="0"/>
        <v>155336.6</v>
      </c>
      <c r="I6" s="27"/>
    </row>
    <row r="7" spans="1:13" s="2" customFormat="1" ht="31.5" customHeight="1" x14ac:dyDescent="0.25">
      <c r="A7" s="12" t="s">
        <v>5</v>
      </c>
      <c r="B7" s="13" t="s">
        <v>7</v>
      </c>
      <c r="C7" s="12" t="s">
        <v>14</v>
      </c>
      <c r="D7" s="29">
        <f>D9</f>
        <v>4823.6000000000004</v>
      </c>
      <c r="E7" s="29">
        <f>E9</f>
        <v>0</v>
      </c>
      <c r="F7" s="29">
        <f t="shared" ref="F7:H7" si="1">F9</f>
        <v>0</v>
      </c>
      <c r="G7" s="29">
        <f t="shared" si="1"/>
        <v>0</v>
      </c>
      <c r="H7" s="29">
        <f t="shared" si="1"/>
        <v>0</v>
      </c>
      <c r="I7" s="30"/>
    </row>
    <row r="8" spans="1:13" s="2" customFormat="1" ht="14.25" customHeight="1" x14ac:dyDescent="0.25">
      <c r="A8" s="85" t="s">
        <v>8</v>
      </c>
      <c r="B8" s="91" t="s">
        <v>121</v>
      </c>
      <c r="C8" s="14" t="s">
        <v>122</v>
      </c>
      <c r="D8" s="31">
        <v>150</v>
      </c>
      <c r="E8" s="31"/>
      <c r="F8" s="31"/>
      <c r="G8" s="31"/>
      <c r="H8" s="31"/>
      <c r="I8" s="30"/>
    </row>
    <row r="9" spans="1:13" ht="66" customHeight="1" x14ac:dyDescent="0.25">
      <c r="A9" s="87"/>
      <c r="B9" s="92"/>
      <c r="C9" s="15" t="s">
        <v>14</v>
      </c>
      <c r="D9" s="32">
        <v>4823.6000000000004</v>
      </c>
      <c r="E9" s="32"/>
      <c r="F9" s="33"/>
      <c r="G9" s="33"/>
      <c r="H9" s="33"/>
    </row>
    <row r="10" spans="1:13" s="2" customFormat="1" ht="31.5" customHeight="1" x14ac:dyDescent="0.25">
      <c r="A10" s="12" t="s">
        <v>6</v>
      </c>
      <c r="B10" s="13" t="s">
        <v>7</v>
      </c>
      <c r="C10" s="12" t="s">
        <v>14</v>
      </c>
      <c r="D10" s="29">
        <f>D16+D27+D29+D21+D24+D14+D12</f>
        <v>132217.01</v>
      </c>
      <c r="E10" s="29">
        <f>E16+E12+E14+E27+E29+E21+E24+E32</f>
        <v>173743.5</v>
      </c>
      <c r="F10" s="29">
        <f t="shared" ref="F10:H10" si="2">F16+F12+F14+F27+F29+F21+F24+F32</f>
        <v>152496.29999999999</v>
      </c>
      <c r="G10" s="29">
        <f t="shared" si="2"/>
        <v>153387.40000000002</v>
      </c>
      <c r="H10" s="29">
        <f t="shared" si="2"/>
        <v>155336.6</v>
      </c>
      <c r="I10" s="30"/>
    </row>
    <row r="11" spans="1:13" s="2" customFormat="1" ht="14.25" customHeight="1" x14ac:dyDescent="0.25">
      <c r="A11" s="85" t="s">
        <v>10</v>
      </c>
      <c r="B11" s="93" t="s">
        <v>59</v>
      </c>
      <c r="C11" s="16" t="s">
        <v>15</v>
      </c>
      <c r="D11" s="34">
        <v>3319</v>
      </c>
      <c r="E11" s="34">
        <v>3858</v>
      </c>
      <c r="F11" s="34">
        <v>3858</v>
      </c>
      <c r="G11" s="34">
        <v>3858</v>
      </c>
      <c r="H11" s="34">
        <v>3858</v>
      </c>
      <c r="I11" s="30"/>
    </row>
    <row r="12" spans="1:13" ht="15" customHeight="1" x14ac:dyDescent="0.25">
      <c r="A12" s="87"/>
      <c r="B12" s="94"/>
      <c r="C12" s="17" t="s">
        <v>14</v>
      </c>
      <c r="D12" s="35">
        <v>33018.6</v>
      </c>
      <c r="E12" s="35">
        <v>41580.1</v>
      </c>
      <c r="F12" s="36">
        <v>47142.5</v>
      </c>
      <c r="G12" s="36">
        <v>46995.4</v>
      </c>
      <c r="H12" s="36">
        <v>47574</v>
      </c>
    </row>
    <row r="13" spans="1:13" ht="15" customHeight="1" x14ac:dyDescent="0.25">
      <c r="A13" s="85" t="s">
        <v>11</v>
      </c>
      <c r="B13" s="93" t="s">
        <v>60</v>
      </c>
      <c r="C13" s="17" t="s">
        <v>16</v>
      </c>
      <c r="D13" s="37">
        <v>6676</v>
      </c>
      <c r="E13" s="37">
        <v>6979</v>
      </c>
      <c r="F13" s="38">
        <v>6979</v>
      </c>
      <c r="G13" s="38">
        <v>6979</v>
      </c>
      <c r="H13" s="38">
        <v>6979</v>
      </c>
    </row>
    <row r="14" spans="1:13" ht="15" customHeight="1" x14ac:dyDescent="0.25">
      <c r="A14" s="87"/>
      <c r="B14" s="94"/>
      <c r="C14" s="17" t="s">
        <v>14</v>
      </c>
      <c r="D14" s="37">
        <v>1058.6099999999999</v>
      </c>
      <c r="E14" s="37">
        <v>1253.4000000000001</v>
      </c>
      <c r="F14" s="38">
        <v>1400.6</v>
      </c>
      <c r="G14" s="38">
        <v>1465.6</v>
      </c>
      <c r="H14" s="38">
        <v>1483.7</v>
      </c>
    </row>
    <row r="15" spans="1:13" s="2" customFormat="1" ht="15" customHeight="1" x14ac:dyDescent="0.25">
      <c r="A15" s="85" t="s">
        <v>17</v>
      </c>
      <c r="B15" s="93" t="s">
        <v>18</v>
      </c>
      <c r="C15" s="16" t="s">
        <v>19</v>
      </c>
      <c r="D15" s="34">
        <v>52</v>
      </c>
      <c r="E15" s="37">
        <v>51</v>
      </c>
      <c r="F15" s="37">
        <v>51</v>
      </c>
      <c r="G15" s="37">
        <v>51</v>
      </c>
      <c r="H15" s="37">
        <v>51</v>
      </c>
      <c r="I15" s="30"/>
    </row>
    <row r="16" spans="1:13" ht="15" customHeight="1" x14ac:dyDescent="0.25">
      <c r="A16" s="87"/>
      <c r="B16" s="94"/>
      <c r="C16" s="17" t="s">
        <v>14</v>
      </c>
      <c r="D16" s="38">
        <v>22545.200000000001</v>
      </c>
      <c r="E16" s="38">
        <v>26158.799999999999</v>
      </c>
      <c r="F16" s="38">
        <v>29522</v>
      </c>
      <c r="G16" s="38">
        <v>29995.7</v>
      </c>
      <c r="H16" s="38">
        <v>30197.1</v>
      </c>
    </row>
    <row r="17" spans="1:12" ht="30.75" customHeight="1" x14ac:dyDescent="0.25">
      <c r="A17" s="85" t="s">
        <v>55</v>
      </c>
      <c r="B17" s="88" t="s">
        <v>48</v>
      </c>
      <c r="C17" s="14" t="s">
        <v>49</v>
      </c>
      <c r="D17" s="31">
        <v>3</v>
      </c>
      <c r="E17" s="31">
        <v>3</v>
      </c>
      <c r="F17" s="31">
        <v>3</v>
      </c>
      <c r="G17" s="31">
        <v>3</v>
      </c>
      <c r="H17" s="31">
        <v>3</v>
      </c>
    </row>
    <row r="18" spans="1:12" ht="30.75" customHeight="1" x14ac:dyDescent="0.25">
      <c r="A18" s="86"/>
      <c r="B18" s="89"/>
      <c r="C18" s="14" t="s">
        <v>50</v>
      </c>
      <c r="D18" s="31">
        <v>65</v>
      </c>
      <c r="E18" s="31">
        <v>62</v>
      </c>
      <c r="F18" s="31">
        <v>62</v>
      </c>
      <c r="G18" s="31">
        <v>62</v>
      </c>
      <c r="H18" s="31">
        <v>62</v>
      </c>
    </row>
    <row r="19" spans="1:12" s="5" customFormat="1" ht="30.75" customHeight="1" x14ac:dyDescent="0.25">
      <c r="A19" s="86"/>
      <c r="B19" s="89"/>
      <c r="C19" s="14" t="s">
        <v>137</v>
      </c>
      <c r="D19" s="37" t="s">
        <v>57</v>
      </c>
      <c r="E19" s="39">
        <v>17864</v>
      </c>
      <c r="F19" s="39">
        <v>17864</v>
      </c>
      <c r="G19" s="39">
        <v>17864</v>
      </c>
      <c r="H19" s="39">
        <v>17864</v>
      </c>
      <c r="I19" s="23"/>
    </row>
    <row r="20" spans="1:12" s="5" customFormat="1" ht="30.75" customHeight="1" x14ac:dyDescent="0.25">
      <c r="A20" s="86"/>
      <c r="B20" s="89"/>
      <c r="C20" s="14" t="s">
        <v>136</v>
      </c>
      <c r="D20" s="37" t="s">
        <v>57</v>
      </c>
      <c r="E20" s="39">
        <v>37416</v>
      </c>
      <c r="F20" s="39">
        <v>37416</v>
      </c>
      <c r="G20" s="39">
        <v>37416</v>
      </c>
      <c r="H20" s="39">
        <v>37416</v>
      </c>
      <c r="I20" s="23"/>
    </row>
    <row r="21" spans="1:12" s="5" customFormat="1" ht="17.25" customHeight="1" x14ac:dyDescent="0.25">
      <c r="A21" s="86"/>
      <c r="B21" s="89"/>
      <c r="C21" s="14" t="s">
        <v>14</v>
      </c>
      <c r="D21" s="40">
        <v>8494.1</v>
      </c>
      <c r="E21" s="40">
        <v>7194.2</v>
      </c>
      <c r="F21" s="40">
        <v>10591.5</v>
      </c>
      <c r="G21" s="40">
        <v>10906.1</v>
      </c>
      <c r="H21" s="40">
        <v>10906.1</v>
      </c>
      <c r="I21" s="23"/>
      <c r="J21" s="6"/>
      <c r="K21" s="6"/>
      <c r="L21" s="6"/>
    </row>
    <row r="22" spans="1:12" s="5" customFormat="1" ht="30.75" customHeight="1" x14ac:dyDescent="0.25">
      <c r="A22" s="86"/>
      <c r="B22" s="89"/>
      <c r="C22" s="14" t="s">
        <v>52</v>
      </c>
      <c r="D22" s="31">
        <v>70</v>
      </c>
      <c r="E22" s="31">
        <v>70</v>
      </c>
      <c r="F22" s="31">
        <v>70</v>
      </c>
      <c r="G22" s="31">
        <v>70</v>
      </c>
      <c r="H22" s="31">
        <v>70</v>
      </c>
      <c r="I22" s="23"/>
    </row>
    <row r="23" spans="1:12" ht="30.75" customHeight="1" x14ac:dyDescent="0.25">
      <c r="A23" s="86"/>
      <c r="B23" s="89"/>
      <c r="C23" s="14" t="s">
        <v>51</v>
      </c>
      <c r="D23" s="31">
        <v>5</v>
      </c>
      <c r="E23" s="31">
        <v>5</v>
      </c>
      <c r="F23" s="31">
        <v>5</v>
      </c>
      <c r="G23" s="31">
        <v>5</v>
      </c>
      <c r="H23" s="31">
        <v>5</v>
      </c>
    </row>
    <row r="24" spans="1:12" s="5" customFormat="1" ht="21" customHeight="1" x14ac:dyDescent="0.25">
      <c r="A24" s="86"/>
      <c r="B24" s="89"/>
      <c r="C24" s="14" t="s">
        <v>14</v>
      </c>
      <c r="D24" s="40">
        <v>27071.3</v>
      </c>
      <c r="E24" s="40">
        <v>34255.1</v>
      </c>
      <c r="F24" s="40">
        <v>6992.9</v>
      </c>
      <c r="G24" s="40">
        <v>7200.6</v>
      </c>
      <c r="H24" s="40">
        <v>7200.6</v>
      </c>
      <c r="I24" s="23"/>
    </row>
    <row r="25" spans="1:12" ht="39.75" customHeight="1" x14ac:dyDescent="0.25">
      <c r="A25" s="86"/>
      <c r="B25" s="89"/>
      <c r="C25" s="4" t="s">
        <v>139</v>
      </c>
      <c r="D25" s="31">
        <v>22</v>
      </c>
      <c r="E25" s="31">
        <v>22</v>
      </c>
      <c r="F25" s="31">
        <v>22</v>
      </c>
      <c r="G25" s="31">
        <v>22</v>
      </c>
      <c r="H25" s="31">
        <v>22</v>
      </c>
    </row>
    <row r="26" spans="1:12" ht="30.75" customHeight="1" x14ac:dyDescent="0.25">
      <c r="A26" s="86"/>
      <c r="B26" s="89"/>
      <c r="C26" s="4" t="s">
        <v>123</v>
      </c>
      <c r="D26" s="31">
        <v>500</v>
      </c>
      <c r="E26" s="31">
        <v>500</v>
      </c>
      <c r="F26" s="31">
        <v>500</v>
      </c>
      <c r="G26" s="31">
        <v>500</v>
      </c>
      <c r="H26" s="31">
        <v>500</v>
      </c>
    </row>
    <row r="27" spans="1:12" ht="22.5" customHeight="1" x14ac:dyDescent="0.25">
      <c r="A27" s="87"/>
      <c r="B27" s="90"/>
      <c r="C27" s="14" t="s">
        <v>14</v>
      </c>
      <c r="D27" s="40">
        <v>5939.5</v>
      </c>
      <c r="E27" s="40">
        <v>9506.7000000000007</v>
      </c>
      <c r="F27" s="40">
        <v>8015.2</v>
      </c>
      <c r="G27" s="40">
        <v>8253.2999999999993</v>
      </c>
      <c r="H27" s="40">
        <v>8253.2999999999993</v>
      </c>
    </row>
    <row r="28" spans="1:12" ht="42" customHeight="1" x14ac:dyDescent="0.25">
      <c r="A28" s="85" t="s">
        <v>56</v>
      </c>
      <c r="B28" s="101" t="s">
        <v>124</v>
      </c>
      <c r="C28" s="15" t="s">
        <v>125</v>
      </c>
      <c r="D28" s="31">
        <v>70</v>
      </c>
      <c r="E28" s="31">
        <v>70</v>
      </c>
      <c r="F28" s="41">
        <v>70</v>
      </c>
      <c r="G28" s="41">
        <v>70</v>
      </c>
      <c r="H28" s="41">
        <v>70</v>
      </c>
    </row>
    <row r="29" spans="1:12" ht="30.75" customHeight="1" x14ac:dyDescent="0.25">
      <c r="A29" s="87"/>
      <c r="B29" s="102"/>
      <c r="C29" s="15" t="s">
        <v>14</v>
      </c>
      <c r="D29" s="40">
        <v>34089.699999999997</v>
      </c>
      <c r="E29" s="40">
        <v>46913.4</v>
      </c>
      <c r="F29" s="40">
        <v>42362.2</v>
      </c>
      <c r="G29" s="62">
        <v>41909.1</v>
      </c>
      <c r="H29" s="62">
        <v>43060.2</v>
      </c>
    </row>
    <row r="30" spans="1:12" s="5" customFormat="1" ht="27" customHeight="1" x14ac:dyDescent="0.25">
      <c r="A30" s="85" t="s">
        <v>56</v>
      </c>
      <c r="B30" s="101" t="s">
        <v>53</v>
      </c>
      <c r="C30" s="15" t="s">
        <v>138</v>
      </c>
      <c r="D30" s="37" t="s">
        <v>57</v>
      </c>
      <c r="E30" s="31">
        <v>2</v>
      </c>
      <c r="F30" s="41">
        <v>2</v>
      </c>
      <c r="G30" s="41">
        <v>2</v>
      </c>
      <c r="H30" s="41">
        <v>2</v>
      </c>
      <c r="I30" s="23"/>
    </row>
    <row r="31" spans="1:12" s="5" customFormat="1" ht="27" customHeight="1" x14ac:dyDescent="0.25">
      <c r="A31" s="86"/>
      <c r="B31" s="107"/>
      <c r="C31" s="15" t="s">
        <v>125</v>
      </c>
      <c r="D31" s="37" t="s">
        <v>57</v>
      </c>
      <c r="E31" s="31">
        <v>75</v>
      </c>
      <c r="F31" s="41">
        <v>75</v>
      </c>
      <c r="G31" s="41">
        <v>75</v>
      </c>
      <c r="H31" s="41">
        <v>75</v>
      </c>
      <c r="I31" s="23"/>
    </row>
    <row r="32" spans="1:12" s="5" customFormat="1" ht="27" customHeight="1" x14ac:dyDescent="0.25">
      <c r="A32" s="87"/>
      <c r="B32" s="102"/>
      <c r="C32" s="15" t="s">
        <v>14</v>
      </c>
      <c r="D32" s="37" t="s">
        <v>57</v>
      </c>
      <c r="E32" s="40">
        <v>6881.8</v>
      </c>
      <c r="F32" s="40">
        <v>6469.4</v>
      </c>
      <c r="G32" s="62">
        <v>6661.6</v>
      </c>
      <c r="H32" s="62">
        <v>6661.6</v>
      </c>
      <c r="I32" s="23"/>
    </row>
    <row r="33" spans="1:16" s="3" customFormat="1" ht="21.75" customHeight="1" x14ac:dyDescent="0.25">
      <c r="A33" s="98" t="s">
        <v>20</v>
      </c>
      <c r="B33" s="99"/>
      <c r="C33" s="99"/>
      <c r="D33" s="99"/>
      <c r="E33" s="99"/>
      <c r="F33" s="99"/>
      <c r="G33" s="99"/>
      <c r="H33" s="100"/>
      <c r="I33" s="27"/>
      <c r="J33" s="9"/>
      <c r="K33" s="9"/>
      <c r="L33" s="9"/>
    </row>
    <row r="34" spans="1:16" s="3" customFormat="1" ht="33.75" customHeight="1" x14ac:dyDescent="0.25">
      <c r="A34" s="65" t="s">
        <v>61</v>
      </c>
      <c r="B34" s="66"/>
      <c r="C34" s="66"/>
      <c r="D34" s="42">
        <f>D35+D68</f>
        <v>5109977.5999999996</v>
      </c>
      <c r="E34" s="42">
        <f>E35+E68</f>
        <v>5619954</v>
      </c>
      <c r="F34" s="53">
        <f>F35+F68</f>
        <v>6108208.2000000002</v>
      </c>
      <c r="G34" s="53">
        <f t="shared" ref="G34:H34" si="3">G35+G68</f>
        <v>6072383.5999999996</v>
      </c>
      <c r="H34" s="53">
        <f t="shared" si="3"/>
        <v>6072756.2999999998</v>
      </c>
      <c r="I34" s="27"/>
    </row>
    <row r="35" spans="1:16" ht="28.5" x14ac:dyDescent="0.25">
      <c r="A35" s="18" t="s">
        <v>5</v>
      </c>
      <c r="B35" s="13" t="s">
        <v>4</v>
      </c>
      <c r="C35" s="12" t="s">
        <v>14</v>
      </c>
      <c r="D35" s="42">
        <f>D39+D43+D46+D50+D53+D55+D57+D59+D61+D63+D65+D67</f>
        <v>5108683.3999999994</v>
      </c>
      <c r="E35" s="42">
        <f>E39+E43+E46+E50+E53+E55+E57+E59+E61+E63+E65+E67</f>
        <v>5615044.2000000002</v>
      </c>
      <c r="F35" s="53">
        <f t="shared" ref="F35:H35" si="4">F39+F43+F46+F50+F53+F55+F57+F59+F61+F63+F65+F67</f>
        <v>6106311.7000000002</v>
      </c>
      <c r="G35" s="53">
        <f>G39+G43+G46+G50+G53+G55+G57+G59+G61+G63+G65+G67</f>
        <v>6070517</v>
      </c>
      <c r="H35" s="53">
        <f t="shared" si="4"/>
        <v>6070889.7000000002</v>
      </c>
      <c r="J35" s="6"/>
    </row>
    <row r="36" spans="1:16" x14ac:dyDescent="0.25">
      <c r="A36" s="105" t="s">
        <v>8</v>
      </c>
      <c r="B36" s="106" t="s">
        <v>21</v>
      </c>
      <c r="C36" s="19" t="s">
        <v>22</v>
      </c>
      <c r="D36" s="43">
        <v>445705</v>
      </c>
      <c r="E36" s="44">
        <v>483861</v>
      </c>
      <c r="F36" s="56">
        <v>369369</v>
      </c>
      <c r="G36" s="56">
        <v>369369</v>
      </c>
      <c r="H36" s="56">
        <v>369369</v>
      </c>
    </row>
    <row r="37" spans="1:16" x14ac:dyDescent="0.25">
      <c r="A37" s="105"/>
      <c r="B37" s="106"/>
      <c r="C37" s="19" t="s">
        <v>23</v>
      </c>
      <c r="D37" s="43">
        <v>6067</v>
      </c>
      <c r="E37" s="44">
        <v>6838</v>
      </c>
      <c r="F37" s="56">
        <v>3662</v>
      </c>
      <c r="G37" s="56">
        <v>3662</v>
      </c>
      <c r="H37" s="56">
        <v>3662</v>
      </c>
    </row>
    <row r="38" spans="1:16" x14ac:dyDescent="0.25">
      <c r="A38" s="105"/>
      <c r="B38" s="106"/>
      <c r="C38" s="19" t="s">
        <v>24</v>
      </c>
      <c r="D38" s="43">
        <v>66787</v>
      </c>
      <c r="E38" s="44">
        <v>72926</v>
      </c>
      <c r="F38" s="56">
        <v>52864</v>
      </c>
      <c r="G38" s="56">
        <v>52864</v>
      </c>
      <c r="H38" s="56">
        <v>52864</v>
      </c>
      <c r="M38" s="7"/>
      <c r="N38" s="7"/>
      <c r="O38" s="7"/>
      <c r="P38" s="7"/>
    </row>
    <row r="39" spans="1:16" x14ac:dyDescent="0.25">
      <c r="A39" s="105"/>
      <c r="B39" s="106"/>
      <c r="C39" s="19" t="s">
        <v>14</v>
      </c>
      <c r="D39" s="45">
        <v>33565.300000000003</v>
      </c>
      <c r="E39" s="45">
        <v>38013.300000000003</v>
      </c>
      <c r="F39" s="56">
        <v>39796</v>
      </c>
      <c r="G39" s="56">
        <v>39796</v>
      </c>
      <c r="H39" s="56">
        <v>39796</v>
      </c>
      <c r="J39" s="59"/>
      <c r="M39" s="7"/>
      <c r="N39" s="7"/>
      <c r="O39" s="7"/>
      <c r="P39" s="7"/>
    </row>
    <row r="40" spans="1:16" x14ac:dyDescent="0.25">
      <c r="A40" s="105" t="s">
        <v>9</v>
      </c>
      <c r="B40" s="106" t="s">
        <v>25</v>
      </c>
      <c r="C40" s="19" t="s">
        <v>26</v>
      </c>
      <c r="D40" s="44">
        <v>4323</v>
      </c>
      <c r="E40" s="44">
        <v>4400</v>
      </c>
      <c r="F40" s="56">
        <v>4620</v>
      </c>
      <c r="G40" s="56">
        <v>4620</v>
      </c>
      <c r="H40" s="56">
        <v>4620</v>
      </c>
      <c r="J40" s="7"/>
      <c r="M40" s="7"/>
      <c r="N40" s="7"/>
      <c r="O40" s="7"/>
      <c r="P40" s="7"/>
    </row>
    <row r="41" spans="1:16" x14ac:dyDescent="0.25">
      <c r="A41" s="105"/>
      <c r="B41" s="106"/>
      <c r="C41" s="19" t="s">
        <v>27</v>
      </c>
      <c r="D41" s="44">
        <v>540266</v>
      </c>
      <c r="E41" s="44">
        <v>572000</v>
      </c>
      <c r="F41" s="56">
        <v>600600</v>
      </c>
      <c r="G41" s="56">
        <v>600600</v>
      </c>
      <c r="H41" s="56">
        <v>600600</v>
      </c>
      <c r="J41" s="7"/>
      <c r="M41" s="7"/>
      <c r="N41" s="7"/>
      <c r="O41" s="7"/>
      <c r="P41" s="7"/>
    </row>
    <row r="42" spans="1:16" x14ac:dyDescent="0.25">
      <c r="A42" s="105"/>
      <c r="B42" s="106"/>
      <c r="C42" s="19" t="s">
        <v>28</v>
      </c>
      <c r="D42" s="44">
        <v>6480792</v>
      </c>
      <c r="E42" s="44">
        <v>6864000</v>
      </c>
      <c r="F42" s="56">
        <v>7207200</v>
      </c>
      <c r="G42" s="56">
        <v>7207200</v>
      </c>
      <c r="H42" s="56">
        <v>7207200</v>
      </c>
      <c r="J42" s="7"/>
      <c r="M42" s="7"/>
      <c r="N42" s="7"/>
      <c r="O42" s="7"/>
      <c r="P42" s="7"/>
    </row>
    <row r="43" spans="1:16" x14ac:dyDescent="0.25">
      <c r="A43" s="105"/>
      <c r="B43" s="106"/>
      <c r="C43" s="19" t="s">
        <v>14</v>
      </c>
      <c r="D43" s="45">
        <v>327145.3</v>
      </c>
      <c r="E43" s="45">
        <v>361564</v>
      </c>
      <c r="F43" s="56">
        <v>418895</v>
      </c>
      <c r="G43" s="56">
        <v>402406.1</v>
      </c>
      <c r="H43" s="56">
        <v>413929.2</v>
      </c>
      <c r="J43" s="59"/>
      <c r="M43" s="8"/>
      <c r="N43" s="8"/>
      <c r="O43" s="8"/>
      <c r="P43" s="8"/>
    </row>
    <row r="44" spans="1:16" x14ac:dyDescent="0.25">
      <c r="A44" s="105" t="s">
        <v>29</v>
      </c>
      <c r="B44" s="106" t="s">
        <v>30</v>
      </c>
      <c r="C44" s="19" t="s">
        <v>31</v>
      </c>
      <c r="D44" s="44">
        <v>4323</v>
      </c>
      <c r="E44" s="44">
        <v>4400</v>
      </c>
      <c r="F44" s="56">
        <v>4620</v>
      </c>
      <c r="G44" s="56">
        <v>4620</v>
      </c>
      <c r="H44" s="56">
        <v>4620</v>
      </c>
      <c r="J44" s="7"/>
      <c r="M44" s="7"/>
      <c r="N44" s="7"/>
      <c r="O44" s="7"/>
      <c r="P44" s="7"/>
    </row>
    <row r="45" spans="1:16" x14ac:dyDescent="0.25">
      <c r="A45" s="105"/>
      <c r="B45" s="106"/>
      <c r="C45" s="19" t="s">
        <v>32</v>
      </c>
      <c r="D45" s="44">
        <v>540266</v>
      </c>
      <c r="E45" s="44">
        <v>572000</v>
      </c>
      <c r="F45" s="56">
        <v>600600</v>
      </c>
      <c r="G45" s="56">
        <v>600600</v>
      </c>
      <c r="H45" s="56">
        <v>600600</v>
      </c>
      <c r="J45" s="7"/>
      <c r="M45" s="7"/>
      <c r="N45" s="7"/>
      <c r="O45" s="7"/>
      <c r="P45" s="7"/>
    </row>
    <row r="46" spans="1:16" x14ac:dyDescent="0.25">
      <c r="A46" s="105"/>
      <c r="B46" s="106"/>
      <c r="C46" s="19" t="s">
        <v>14</v>
      </c>
      <c r="D46" s="45">
        <v>1171443.8999999999</v>
      </c>
      <c r="E46" s="45">
        <v>1216829.8</v>
      </c>
      <c r="F46" s="56">
        <v>1318365.1000000001</v>
      </c>
      <c r="G46" s="56">
        <v>1330889.5</v>
      </c>
      <c r="H46" s="56">
        <v>1330889.5</v>
      </c>
      <c r="J46" s="7"/>
      <c r="M46" s="7"/>
      <c r="N46" s="7"/>
      <c r="O46" s="7"/>
      <c r="P46" s="7"/>
    </row>
    <row r="47" spans="1:16" x14ac:dyDescent="0.25">
      <c r="A47" s="103" t="s">
        <v>33</v>
      </c>
      <c r="B47" s="104" t="s">
        <v>34</v>
      </c>
      <c r="C47" s="15" t="s">
        <v>26</v>
      </c>
      <c r="D47" s="44">
        <v>1291</v>
      </c>
      <c r="E47" s="44">
        <v>1235</v>
      </c>
      <c r="F47" s="56">
        <v>1329</v>
      </c>
      <c r="G47" s="56">
        <v>1329</v>
      </c>
      <c r="H47" s="56">
        <v>1329</v>
      </c>
      <c r="J47" s="7"/>
    </row>
    <row r="48" spans="1:16" x14ac:dyDescent="0.25">
      <c r="A48" s="103"/>
      <c r="B48" s="104"/>
      <c r="C48" s="15" t="s">
        <v>27</v>
      </c>
      <c r="D48" s="44">
        <v>162993</v>
      </c>
      <c r="E48" s="44">
        <v>160550</v>
      </c>
      <c r="F48" s="56">
        <v>172770</v>
      </c>
      <c r="G48" s="56">
        <v>172770</v>
      </c>
      <c r="H48" s="56">
        <v>172770</v>
      </c>
      <c r="J48" s="7"/>
    </row>
    <row r="49" spans="1:10" x14ac:dyDescent="0.25">
      <c r="A49" s="103"/>
      <c r="B49" s="104"/>
      <c r="C49" s="15" t="s">
        <v>28</v>
      </c>
      <c r="D49" s="44">
        <v>1954584</v>
      </c>
      <c r="E49" s="44">
        <v>1926600</v>
      </c>
      <c r="F49" s="56">
        <v>2073240</v>
      </c>
      <c r="G49" s="56">
        <v>2073240</v>
      </c>
      <c r="H49" s="56">
        <v>2073240</v>
      </c>
      <c r="J49" s="7"/>
    </row>
    <row r="50" spans="1:10" x14ac:dyDescent="0.25">
      <c r="A50" s="103"/>
      <c r="B50" s="104"/>
      <c r="C50" s="15" t="s">
        <v>14</v>
      </c>
      <c r="D50" s="45">
        <v>28339.4</v>
      </c>
      <c r="E50" s="46">
        <v>32315.3</v>
      </c>
      <c r="F50" s="56">
        <v>42513.3</v>
      </c>
      <c r="G50" s="56">
        <v>42585.599999999999</v>
      </c>
      <c r="H50" s="56">
        <v>43916.4</v>
      </c>
      <c r="J50" s="59"/>
    </row>
    <row r="51" spans="1:10" x14ac:dyDescent="0.25">
      <c r="A51" s="103" t="s">
        <v>35</v>
      </c>
      <c r="B51" s="104" t="s">
        <v>36</v>
      </c>
      <c r="C51" s="15" t="s">
        <v>31</v>
      </c>
      <c r="D51" s="44">
        <v>1291</v>
      </c>
      <c r="E51" s="44">
        <v>1235</v>
      </c>
      <c r="F51" s="56">
        <v>1329</v>
      </c>
      <c r="G51" s="56">
        <v>1329</v>
      </c>
      <c r="H51" s="56">
        <v>1329</v>
      </c>
      <c r="J51" s="7"/>
    </row>
    <row r="52" spans="1:10" x14ac:dyDescent="0.25">
      <c r="A52" s="103"/>
      <c r="B52" s="104"/>
      <c r="C52" s="15" t="s">
        <v>32</v>
      </c>
      <c r="D52" s="44">
        <v>162993</v>
      </c>
      <c r="E52" s="44">
        <v>160550</v>
      </c>
      <c r="F52" s="56">
        <v>172770</v>
      </c>
      <c r="G52" s="56">
        <v>172770</v>
      </c>
      <c r="H52" s="56">
        <v>172770</v>
      </c>
      <c r="J52" s="7"/>
    </row>
    <row r="53" spans="1:10" x14ac:dyDescent="0.25">
      <c r="A53" s="103"/>
      <c r="B53" s="104"/>
      <c r="C53" s="15" t="s">
        <v>14</v>
      </c>
      <c r="D53" s="45">
        <v>334510.90000000002</v>
      </c>
      <c r="E53" s="45">
        <v>311115.59999999998</v>
      </c>
      <c r="F53" s="56">
        <v>365364.2</v>
      </c>
      <c r="G53" s="56">
        <v>368834.7</v>
      </c>
      <c r="H53" s="56">
        <v>368834.7</v>
      </c>
      <c r="J53" s="7"/>
    </row>
    <row r="54" spans="1:10" x14ac:dyDescent="0.25">
      <c r="A54" s="103" t="s">
        <v>37</v>
      </c>
      <c r="B54" s="104" t="s">
        <v>38</v>
      </c>
      <c r="C54" s="15" t="s">
        <v>31</v>
      </c>
      <c r="D54" s="44">
        <v>6545</v>
      </c>
      <c r="E54" s="44">
        <v>6533</v>
      </c>
      <c r="F54" s="56">
        <v>6226</v>
      </c>
      <c r="G54" s="56">
        <v>6046</v>
      </c>
      <c r="H54" s="56">
        <v>5931</v>
      </c>
      <c r="J54" s="7"/>
    </row>
    <row r="55" spans="1:10" x14ac:dyDescent="0.25">
      <c r="A55" s="103"/>
      <c r="B55" s="104"/>
      <c r="C55" s="15" t="s">
        <v>14</v>
      </c>
      <c r="D55" s="45">
        <v>1254832.3</v>
      </c>
      <c r="E55" s="45">
        <v>1511901.9</v>
      </c>
      <c r="F55" s="56">
        <v>1542982.7</v>
      </c>
      <c r="G55" s="56">
        <v>1487723.5</v>
      </c>
      <c r="H55" s="56">
        <v>1578152.2999999998</v>
      </c>
      <c r="J55" s="59"/>
    </row>
    <row r="56" spans="1:10" x14ac:dyDescent="0.25">
      <c r="A56" s="103" t="s">
        <v>39</v>
      </c>
      <c r="B56" s="104" t="s">
        <v>40</v>
      </c>
      <c r="C56" s="15" t="s">
        <v>31</v>
      </c>
      <c r="D56" s="44">
        <v>7916</v>
      </c>
      <c r="E56" s="44">
        <v>7916</v>
      </c>
      <c r="F56" s="56">
        <v>8164</v>
      </c>
      <c r="G56" s="56">
        <v>8096</v>
      </c>
      <c r="H56" s="56">
        <v>6867</v>
      </c>
      <c r="J56" s="7"/>
    </row>
    <row r="57" spans="1:10" x14ac:dyDescent="0.25">
      <c r="A57" s="103"/>
      <c r="B57" s="104"/>
      <c r="C57" s="15" t="s">
        <v>14</v>
      </c>
      <c r="D57" s="45">
        <v>1517685.6</v>
      </c>
      <c r="E57" s="45">
        <v>1619808.8</v>
      </c>
      <c r="F57" s="56">
        <v>1798714.6</v>
      </c>
      <c r="G57" s="56">
        <v>1811326.2</v>
      </c>
      <c r="H57" s="56">
        <v>1680556.7</v>
      </c>
      <c r="J57" s="59"/>
    </row>
    <row r="58" spans="1:10" x14ac:dyDescent="0.25">
      <c r="A58" s="103" t="s">
        <v>41</v>
      </c>
      <c r="B58" s="104" t="s">
        <v>42</v>
      </c>
      <c r="C58" s="15" t="s">
        <v>31</v>
      </c>
      <c r="D58" s="44">
        <v>1202</v>
      </c>
      <c r="E58" s="44">
        <v>1244</v>
      </c>
      <c r="F58" s="56">
        <v>1344</v>
      </c>
      <c r="G58" s="56">
        <v>1352</v>
      </c>
      <c r="H58" s="56">
        <v>1351</v>
      </c>
      <c r="J58" s="7"/>
    </row>
    <row r="59" spans="1:10" x14ac:dyDescent="0.25">
      <c r="A59" s="103"/>
      <c r="B59" s="104"/>
      <c r="C59" s="15" t="s">
        <v>14</v>
      </c>
      <c r="D59" s="45">
        <v>229493.4</v>
      </c>
      <c r="E59" s="45">
        <v>254553.1</v>
      </c>
      <c r="F59" s="56">
        <v>296113.7</v>
      </c>
      <c r="G59" s="56">
        <v>302484.3</v>
      </c>
      <c r="H59" s="56">
        <v>330629.40000000002</v>
      </c>
      <c r="J59" s="60"/>
    </row>
    <row r="60" spans="1:10" s="10" customFormat="1" ht="30" x14ac:dyDescent="0.25">
      <c r="A60" s="103" t="s">
        <v>43</v>
      </c>
      <c r="B60" s="104" t="s">
        <v>44</v>
      </c>
      <c r="C60" s="14" t="s">
        <v>45</v>
      </c>
      <c r="D60" s="44">
        <v>230350</v>
      </c>
      <c r="E60" s="45">
        <v>194400</v>
      </c>
      <c r="F60" s="56">
        <v>180000</v>
      </c>
      <c r="G60" s="56">
        <v>180000</v>
      </c>
      <c r="H60" s="56">
        <v>180000</v>
      </c>
      <c r="I60" s="23"/>
    </row>
    <row r="61" spans="1:10" s="10" customFormat="1" x14ac:dyDescent="0.25">
      <c r="A61" s="103"/>
      <c r="B61" s="104"/>
      <c r="C61" s="15" t="s">
        <v>14</v>
      </c>
      <c r="D61" s="47">
        <v>1213.5</v>
      </c>
      <c r="E61" s="46">
        <v>47678.400000000001</v>
      </c>
      <c r="F61" s="56">
        <v>48124.800000000003</v>
      </c>
      <c r="G61" s="56">
        <v>48304.800000000003</v>
      </c>
      <c r="H61" s="56">
        <v>48304.800000000003</v>
      </c>
      <c r="I61" s="23"/>
    </row>
    <row r="62" spans="1:10" s="10" customFormat="1" ht="30" x14ac:dyDescent="0.25">
      <c r="A62" s="105" t="s">
        <v>46</v>
      </c>
      <c r="B62" s="106" t="s">
        <v>47</v>
      </c>
      <c r="C62" s="4" t="s">
        <v>45</v>
      </c>
      <c r="D62" s="43">
        <v>493598</v>
      </c>
      <c r="E62" s="44">
        <v>483875</v>
      </c>
      <c r="F62" s="56">
        <v>483875</v>
      </c>
      <c r="G62" s="56">
        <v>483875</v>
      </c>
      <c r="H62" s="56">
        <v>483875</v>
      </c>
      <c r="I62" s="23"/>
      <c r="J62" s="11"/>
    </row>
    <row r="63" spans="1:10" s="10" customFormat="1" x14ac:dyDescent="0.25">
      <c r="A63" s="105"/>
      <c r="B63" s="106"/>
      <c r="C63" s="19" t="s">
        <v>14</v>
      </c>
      <c r="D63" s="45">
        <v>172489</v>
      </c>
      <c r="E63" s="45">
        <v>187144.1</v>
      </c>
      <c r="F63" s="56">
        <v>198358.5</v>
      </c>
      <c r="G63" s="56">
        <v>199082.5</v>
      </c>
      <c r="H63" s="56">
        <v>198796.9</v>
      </c>
      <c r="I63" s="23"/>
    </row>
    <row r="64" spans="1:10" s="10" customFormat="1" ht="30" x14ac:dyDescent="0.25">
      <c r="A64" s="105" t="s">
        <v>119</v>
      </c>
      <c r="B64" s="106" t="s">
        <v>141</v>
      </c>
      <c r="C64" s="4" t="s">
        <v>45</v>
      </c>
      <c r="D64" s="43">
        <v>14959</v>
      </c>
      <c r="E64" s="44">
        <v>16850</v>
      </c>
      <c r="F64" s="56">
        <v>0</v>
      </c>
      <c r="G64" s="56">
        <v>0</v>
      </c>
      <c r="H64" s="56">
        <v>0</v>
      </c>
      <c r="I64" s="23"/>
    </row>
    <row r="65" spans="1:9" s="10" customFormat="1" x14ac:dyDescent="0.25">
      <c r="A65" s="105"/>
      <c r="B65" s="106"/>
      <c r="C65" s="19" t="s">
        <v>14</v>
      </c>
      <c r="D65" s="45">
        <v>2623</v>
      </c>
      <c r="E65" s="45">
        <v>1415.5</v>
      </c>
      <c r="F65" s="56">
        <v>0</v>
      </c>
      <c r="G65" s="56">
        <v>0</v>
      </c>
      <c r="H65" s="56">
        <v>0</v>
      </c>
      <c r="I65" s="23"/>
    </row>
    <row r="66" spans="1:9" s="5" customFormat="1" ht="30" x14ac:dyDescent="0.25">
      <c r="A66" s="105" t="s">
        <v>140</v>
      </c>
      <c r="B66" s="106" t="s">
        <v>142</v>
      </c>
      <c r="C66" s="4" t="s">
        <v>45</v>
      </c>
      <c r="D66" s="43">
        <v>189502</v>
      </c>
      <c r="E66" s="44">
        <v>189479</v>
      </c>
      <c r="F66" s="56">
        <v>201420</v>
      </c>
      <c r="G66" s="56">
        <v>201420</v>
      </c>
      <c r="H66" s="56">
        <v>201420</v>
      </c>
      <c r="I66" s="23"/>
    </row>
    <row r="67" spans="1:9" s="5" customFormat="1" x14ac:dyDescent="0.25">
      <c r="A67" s="105"/>
      <c r="B67" s="106"/>
      <c r="C67" s="19" t="s">
        <v>14</v>
      </c>
      <c r="D67" s="45">
        <v>35341.800000000003</v>
      </c>
      <c r="E67" s="45">
        <v>32704.400000000001</v>
      </c>
      <c r="F67" s="56">
        <v>37083.800000000003</v>
      </c>
      <c r="G67" s="56">
        <v>37083.800000000003</v>
      </c>
      <c r="H67" s="56">
        <v>37083.800000000003</v>
      </c>
      <c r="I67" s="23"/>
    </row>
    <row r="68" spans="1:9" s="3" customFormat="1" ht="28.5" x14ac:dyDescent="0.25">
      <c r="A68" s="12" t="s">
        <v>6</v>
      </c>
      <c r="B68" s="13" t="s">
        <v>7</v>
      </c>
      <c r="C68" s="12" t="s">
        <v>14</v>
      </c>
      <c r="D68" s="42">
        <f>D74+D77</f>
        <v>1294.2</v>
      </c>
      <c r="E68" s="42">
        <f>E77</f>
        <v>4909.8</v>
      </c>
      <c r="F68" s="53">
        <f>F77</f>
        <v>1896.5</v>
      </c>
      <c r="G68" s="53">
        <f t="shared" ref="G68:H68" si="5">G77</f>
        <v>1866.6</v>
      </c>
      <c r="H68" s="53">
        <f t="shared" si="5"/>
        <v>1866.6</v>
      </c>
      <c r="I68" s="27"/>
    </row>
    <row r="69" spans="1:9" x14ac:dyDescent="0.25">
      <c r="A69" s="85" t="s">
        <v>11</v>
      </c>
      <c r="B69" s="101" t="s">
        <v>143</v>
      </c>
      <c r="C69" s="14" t="s">
        <v>72</v>
      </c>
      <c r="D69" s="48">
        <v>120</v>
      </c>
      <c r="E69" s="49" t="s">
        <v>57</v>
      </c>
      <c r="F69" s="63" t="s">
        <v>57</v>
      </c>
      <c r="G69" s="63" t="s">
        <v>57</v>
      </c>
      <c r="H69" s="63" t="s">
        <v>57</v>
      </c>
    </row>
    <row r="70" spans="1:9" s="5" customFormat="1" x14ac:dyDescent="0.25">
      <c r="A70" s="86"/>
      <c r="B70" s="107"/>
      <c r="C70" s="15" t="s">
        <v>125</v>
      </c>
      <c r="D70" s="48">
        <v>1</v>
      </c>
      <c r="E70" s="49" t="s">
        <v>57</v>
      </c>
      <c r="F70" s="63" t="s">
        <v>57</v>
      </c>
      <c r="G70" s="63" t="s">
        <v>57</v>
      </c>
      <c r="H70" s="63" t="s">
        <v>57</v>
      </c>
      <c r="I70" s="23"/>
    </row>
    <row r="71" spans="1:9" x14ac:dyDescent="0.25">
      <c r="A71" s="86"/>
      <c r="B71" s="107"/>
      <c r="C71" s="15" t="s">
        <v>26</v>
      </c>
      <c r="D71" s="48">
        <v>120</v>
      </c>
      <c r="E71" s="49" t="s">
        <v>57</v>
      </c>
      <c r="F71" s="63" t="s">
        <v>57</v>
      </c>
      <c r="G71" s="63" t="s">
        <v>57</v>
      </c>
      <c r="H71" s="63" t="s">
        <v>57</v>
      </c>
    </row>
    <row r="72" spans="1:9" s="5" customFormat="1" x14ac:dyDescent="0.25">
      <c r="A72" s="86"/>
      <c r="B72" s="107"/>
      <c r="C72" s="15" t="s">
        <v>27</v>
      </c>
      <c r="D72" s="48">
        <v>120</v>
      </c>
      <c r="E72" s="49" t="s">
        <v>57</v>
      </c>
      <c r="F72" s="63" t="s">
        <v>57</v>
      </c>
      <c r="G72" s="63" t="s">
        <v>57</v>
      </c>
      <c r="H72" s="63" t="s">
        <v>57</v>
      </c>
      <c r="I72" s="23"/>
    </row>
    <row r="73" spans="1:9" s="5" customFormat="1" x14ac:dyDescent="0.25">
      <c r="A73" s="86"/>
      <c r="B73" s="107"/>
      <c r="C73" s="15" t="s">
        <v>28</v>
      </c>
      <c r="D73" s="48">
        <v>360</v>
      </c>
      <c r="E73" s="49" t="s">
        <v>57</v>
      </c>
      <c r="F73" s="63" t="s">
        <v>57</v>
      </c>
      <c r="G73" s="63" t="s">
        <v>57</v>
      </c>
      <c r="H73" s="63" t="s">
        <v>57</v>
      </c>
      <c r="I73" s="23"/>
    </row>
    <row r="74" spans="1:9" ht="37.5" customHeight="1" x14ac:dyDescent="0.25">
      <c r="A74" s="87"/>
      <c r="B74" s="102"/>
      <c r="C74" s="15" t="s">
        <v>14</v>
      </c>
      <c r="D74" s="46">
        <v>184.7</v>
      </c>
      <c r="E74" s="49" t="s">
        <v>57</v>
      </c>
      <c r="F74" s="63" t="s">
        <v>57</v>
      </c>
      <c r="G74" s="63" t="s">
        <v>57</v>
      </c>
      <c r="H74" s="63" t="s">
        <v>57</v>
      </c>
    </row>
    <row r="75" spans="1:9" x14ac:dyDescent="0.25">
      <c r="A75" s="85" t="s">
        <v>17</v>
      </c>
      <c r="B75" s="101" t="s">
        <v>120</v>
      </c>
      <c r="C75" s="15" t="s">
        <v>54</v>
      </c>
      <c r="D75" s="48">
        <v>93</v>
      </c>
      <c r="E75" s="50">
        <f>93+5</f>
        <v>98</v>
      </c>
      <c r="F75" s="64">
        <f>93+4</f>
        <v>97</v>
      </c>
      <c r="G75" s="64">
        <f t="shared" ref="G75:H75" si="6">93+4</f>
        <v>97</v>
      </c>
      <c r="H75" s="64">
        <f t="shared" si="6"/>
        <v>97</v>
      </c>
    </row>
    <row r="76" spans="1:9" x14ac:dyDescent="0.25">
      <c r="A76" s="86"/>
      <c r="B76" s="107"/>
      <c r="C76" s="14" t="s">
        <v>72</v>
      </c>
      <c r="D76" s="48">
        <v>11900</v>
      </c>
      <c r="E76" s="50">
        <f>11900+10</f>
        <v>11910</v>
      </c>
      <c r="F76" s="64">
        <f>11900+12</f>
        <v>11912</v>
      </c>
      <c r="G76" s="64">
        <f>11900+16</f>
        <v>11916</v>
      </c>
      <c r="H76" s="64">
        <f>11900+16</f>
        <v>11916</v>
      </c>
    </row>
    <row r="77" spans="1:9" ht="72.75" customHeight="1" x14ac:dyDescent="0.25">
      <c r="A77" s="87"/>
      <c r="B77" s="102"/>
      <c r="C77" s="15" t="s">
        <v>14</v>
      </c>
      <c r="D77" s="46">
        <v>1109.5</v>
      </c>
      <c r="E77" s="46">
        <f>3996.5+913.3</f>
        <v>4909.8</v>
      </c>
      <c r="F77" s="63">
        <f>1281+615.5</f>
        <v>1896.5</v>
      </c>
      <c r="G77" s="63">
        <f>1251+615.6</f>
        <v>1866.6</v>
      </c>
      <c r="H77" s="63">
        <f>1251+615.6</f>
        <v>1866.6</v>
      </c>
    </row>
    <row r="78" spans="1:9" ht="29.45" customHeight="1" x14ac:dyDescent="0.25">
      <c r="A78" s="112" t="s">
        <v>62</v>
      </c>
      <c r="B78" s="113"/>
      <c r="C78" s="113"/>
      <c r="D78" s="113"/>
      <c r="E78" s="113"/>
      <c r="F78" s="113"/>
      <c r="G78" s="113"/>
      <c r="H78" s="113"/>
    </row>
    <row r="79" spans="1:9" ht="27.6" customHeight="1" x14ac:dyDescent="0.25">
      <c r="A79" s="65" t="s">
        <v>61</v>
      </c>
      <c r="B79" s="66"/>
      <c r="C79" s="66"/>
      <c r="D79" s="51">
        <f>D80+D104</f>
        <v>831522.8</v>
      </c>
      <c r="E79" s="51">
        <f>E80+E104</f>
        <v>923540.9</v>
      </c>
      <c r="F79" s="51">
        <f>F80+F104</f>
        <v>969340.7</v>
      </c>
      <c r="G79" s="51">
        <f>G80+G104</f>
        <v>956421.2</v>
      </c>
      <c r="H79" s="51">
        <f>H80+H104</f>
        <v>957223</v>
      </c>
    </row>
    <row r="80" spans="1:9" ht="28.5" x14ac:dyDescent="0.25">
      <c r="A80" s="20" t="s">
        <v>5</v>
      </c>
      <c r="B80" s="21" t="s">
        <v>4</v>
      </c>
      <c r="C80" s="20" t="s">
        <v>14</v>
      </c>
      <c r="D80" s="52">
        <f>D82+D84+D87+D89+D91+D96+D98+D100+D103</f>
        <v>697277.00000000012</v>
      </c>
      <c r="E80" s="53">
        <f>E82+E84+E87+E89+E91+E96+E98+E100+E103</f>
        <v>789356.8</v>
      </c>
      <c r="F80" s="52">
        <f>F82+F84+F87+F89+F91+F96+F98+F100+F103</f>
        <v>832365</v>
      </c>
      <c r="G80" s="52">
        <f>G82+G84+G87+G89+G91+G96+G98+G100+G103</f>
        <v>823237.1</v>
      </c>
      <c r="H80" s="52">
        <f>H82+H84+H87+H89+H91+H96+H98+H100+H103</f>
        <v>827569.7</v>
      </c>
    </row>
    <row r="81" spans="1:10" x14ac:dyDescent="0.25">
      <c r="A81" s="69" t="s">
        <v>8</v>
      </c>
      <c r="B81" s="69" t="s">
        <v>63</v>
      </c>
      <c r="C81" s="4" t="s">
        <v>131</v>
      </c>
      <c r="D81" s="54">
        <v>349476</v>
      </c>
      <c r="E81" s="55">
        <v>335963</v>
      </c>
      <c r="F81" s="55">
        <v>360637</v>
      </c>
      <c r="G81" s="55">
        <v>360637</v>
      </c>
      <c r="H81" s="55">
        <v>360637</v>
      </c>
      <c r="J81" s="5"/>
    </row>
    <row r="82" spans="1:10" x14ac:dyDescent="0.25">
      <c r="A82" s="70"/>
      <c r="B82" s="70"/>
      <c r="C82" s="4" t="s">
        <v>14</v>
      </c>
      <c r="D82" s="45">
        <v>236273.3</v>
      </c>
      <c r="E82" s="56">
        <v>269647.5</v>
      </c>
      <c r="F82" s="56">
        <v>292269</v>
      </c>
      <c r="G82" s="56">
        <v>291487.3</v>
      </c>
      <c r="H82" s="56">
        <v>292967.09999999998</v>
      </c>
      <c r="J82" s="5"/>
    </row>
    <row r="83" spans="1:10" x14ac:dyDescent="0.25">
      <c r="A83" s="69" t="s">
        <v>9</v>
      </c>
      <c r="B83" s="69" t="s">
        <v>64</v>
      </c>
      <c r="C83" s="4" t="s">
        <v>131</v>
      </c>
      <c r="D83" s="54">
        <v>20446</v>
      </c>
      <c r="E83" s="55">
        <v>16806</v>
      </c>
      <c r="F83" s="55">
        <v>18704</v>
      </c>
      <c r="G83" s="55">
        <v>18704</v>
      </c>
      <c r="H83" s="55">
        <v>20104</v>
      </c>
      <c r="J83" s="5"/>
    </row>
    <row r="84" spans="1:10" x14ac:dyDescent="0.25">
      <c r="A84" s="70"/>
      <c r="B84" s="70"/>
      <c r="C84" s="4" t="s">
        <v>14</v>
      </c>
      <c r="D84" s="54">
        <v>14621.7</v>
      </c>
      <c r="E84" s="55">
        <v>13585.7</v>
      </c>
      <c r="F84" s="55">
        <v>15158.3</v>
      </c>
      <c r="G84" s="55">
        <v>16249.3</v>
      </c>
      <c r="H84" s="55">
        <v>16331.8</v>
      </c>
      <c r="J84" s="5"/>
    </row>
    <row r="85" spans="1:10" x14ac:dyDescent="0.25">
      <c r="A85" s="69" t="s">
        <v>29</v>
      </c>
      <c r="B85" s="69" t="s">
        <v>65</v>
      </c>
      <c r="C85" s="4" t="s">
        <v>66</v>
      </c>
      <c r="D85" s="54">
        <v>231</v>
      </c>
      <c r="E85" s="55">
        <v>233</v>
      </c>
      <c r="F85" s="55">
        <v>229</v>
      </c>
      <c r="G85" s="55">
        <v>233</v>
      </c>
      <c r="H85" s="55">
        <v>233</v>
      </c>
      <c r="J85" s="5"/>
    </row>
    <row r="86" spans="1:10" x14ac:dyDescent="0.25">
      <c r="A86" s="111"/>
      <c r="B86" s="111"/>
      <c r="C86" s="4" t="s">
        <v>67</v>
      </c>
      <c r="D86" s="55">
        <v>11186</v>
      </c>
      <c r="E86" s="55">
        <v>11364</v>
      </c>
      <c r="F86" s="55">
        <v>11387</v>
      </c>
      <c r="G86" s="55">
        <v>11422</v>
      </c>
      <c r="H86" s="55">
        <v>11824</v>
      </c>
      <c r="J86" s="5"/>
    </row>
    <row r="87" spans="1:10" x14ac:dyDescent="0.25">
      <c r="A87" s="70"/>
      <c r="B87" s="70"/>
      <c r="C87" s="4" t="s">
        <v>14</v>
      </c>
      <c r="D87" s="54">
        <v>35923.800000000003</v>
      </c>
      <c r="E87" s="55">
        <v>41014.6</v>
      </c>
      <c r="F87" s="54">
        <v>40141</v>
      </c>
      <c r="G87" s="54">
        <v>40196.1</v>
      </c>
      <c r="H87" s="54">
        <v>39854</v>
      </c>
      <c r="J87" s="5"/>
    </row>
    <row r="88" spans="1:10" x14ac:dyDescent="0.25">
      <c r="A88" s="69" t="s">
        <v>33</v>
      </c>
      <c r="B88" s="69" t="s">
        <v>68</v>
      </c>
      <c r="C88" s="4" t="s">
        <v>67</v>
      </c>
      <c r="D88" s="54">
        <v>3968</v>
      </c>
      <c r="E88" s="55">
        <v>3505</v>
      </c>
      <c r="F88" s="55">
        <v>3505</v>
      </c>
      <c r="G88" s="55">
        <v>3505</v>
      </c>
      <c r="H88" s="55">
        <v>3505</v>
      </c>
    </row>
    <row r="89" spans="1:10" x14ac:dyDescent="0.25">
      <c r="A89" s="111"/>
      <c r="B89" s="111"/>
      <c r="C89" s="4" t="s">
        <v>14</v>
      </c>
      <c r="D89" s="54">
        <v>6960.4</v>
      </c>
      <c r="E89" s="55">
        <v>7516.4</v>
      </c>
      <c r="F89" s="54">
        <v>7644.4</v>
      </c>
      <c r="G89" s="54">
        <v>8253.1</v>
      </c>
      <c r="H89" s="54">
        <v>8379.7000000000007</v>
      </c>
    </row>
    <row r="90" spans="1:10" x14ac:dyDescent="0.25">
      <c r="A90" s="111"/>
      <c r="B90" s="111"/>
      <c r="C90" s="4" t="s">
        <v>69</v>
      </c>
      <c r="D90" s="54">
        <v>16</v>
      </c>
      <c r="E90" s="55">
        <v>27</v>
      </c>
      <c r="F90" s="54">
        <v>27</v>
      </c>
      <c r="G90" s="54">
        <v>27</v>
      </c>
      <c r="H90" s="54">
        <v>27</v>
      </c>
    </row>
    <row r="91" spans="1:10" x14ac:dyDescent="0.25">
      <c r="A91" s="70"/>
      <c r="B91" s="70"/>
      <c r="C91" s="4" t="s">
        <v>14</v>
      </c>
      <c r="D91" s="54">
        <v>52.6</v>
      </c>
      <c r="E91" s="54">
        <v>73.3</v>
      </c>
      <c r="F91" s="54">
        <v>74.3</v>
      </c>
      <c r="G91" s="54">
        <v>71.3</v>
      </c>
      <c r="H91" s="54">
        <v>71.5</v>
      </c>
    </row>
    <row r="92" spans="1:10" ht="30" x14ac:dyDescent="0.25">
      <c r="A92" s="69" t="s">
        <v>35</v>
      </c>
      <c r="B92" s="69" t="s">
        <v>70</v>
      </c>
      <c r="C92" s="4" t="s">
        <v>71</v>
      </c>
      <c r="D92" s="54">
        <v>14753.8</v>
      </c>
      <c r="E92" s="54">
        <v>14350.2</v>
      </c>
      <c r="F92" s="55">
        <v>14484.9</v>
      </c>
      <c r="G92" s="55">
        <v>14623.7</v>
      </c>
      <c r="H92" s="55">
        <v>14635.2</v>
      </c>
    </row>
    <row r="93" spans="1:10" x14ac:dyDescent="0.25">
      <c r="A93" s="111"/>
      <c r="B93" s="111"/>
      <c r="C93" s="4" t="s">
        <v>72</v>
      </c>
      <c r="D93" s="54">
        <v>98354</v>
      </c>
      <c r="E93" s="55">
        <v>95668</v>
      </c>
      <c r="F93" s="55">
        <v>96566</v>
      </c>
      <c r="G93" s="55">
        <v>97492</v>
      </c>
      <c r="H93" s="55">
        <v>97562</v>
      </c>
    </row>
    <row r="94" spans="1:10" x14ac:dyDescent="0.25">
      <c r="A94" s="111"/>
      <c r="B94" s="111"/>
      <c r="C94" s="4" t="s">
        <v>73</v>
      </c>
      <c r="D94" s="54">
        <v>699.6</v>
      </c>
      <c r="E94" s="54">
        <v>668.4</v>
      </c>
      <c r="F94" s="55">
        <v>670.8</v>
      </c>
      <c r="G94" s="55">
        <v>673.2</v>
      </c>
      <c r="H94" s="55">
        <v>675.6</v>
      </c>
    </row>
    <row r="95" spans="1:10" x14ac:dyDescent="0.25">
      <c r="A95" s="111"/>
      <c r="B95" s="111"/>
      <c r="C95" s="4" t="s">
        <v>74</v>
      </c>
      <c r="D95" s="54">
        <v>583</v>
      </c>
      <c r="E95" s="54">
        <v>557</v>
      </c>
      <c r="F95" s="55">
        <v>558</v>
      </c>
      <c r="G95" s="55">
        <v>560</v>
      </c>
      <c r="H95" s="55">
        <v>562</v>
      </c>
    </row>
    <row r="96" spans="1:10" x14ac:dyDescent="0.25">
      <c r="A96" s="70"/>
      <c r="B96" s="70"/>
      <c r="C96" s="4" t="s">
        <v>14</v>
      </c>
      <c r="D96" s="54">
        <v>257852.6</v>
      </c>
      <c r="E96" s="54">
        <v>300184.7</v>
      </c>
      <c r="F96" s="54">
        <v>306699.40000000002</v>
      </c>
      <c r="G96" s="54">
        <v>295772</v>
      </c>
      <c r="H96" s="54">
        <v>296559.3</v>
      </c>
    </row>
    <row r="97" spans="1:9" s="5" customFormat="1" x14ac:dyDescent="0.25">
      <c r="A97" s="69" t="s">
        <v>37</v>
      </c>
      <c r="B97" s="69" t="s">
        <v>75</v>
      </c>
      <c r="C97" s="4" t="s">
        <v>130</v>
      </c>
      <c r="D97" s="54">
        <v>51</v>
      </c>
      <c r="E97" s="54">
        <v>46</v>
      </c>
      <c r="F97" s="55">
        <v>46</v>
      </c>
      <c r="G97" s="55">
        <v>46</v>
      </c>
      <c r="H97" s="55">
        <v>46</v>
      </c>
      <c r="I97" s="23"/>
    </row>
    <row r="98" spans="1:9" x14ac:dyDescent="0.25">
      <c r="A98" s="70"/>
      <c r="B98" s="70"/>
      <c r="C98" s="4" t="s">
        <v>14</v>
      </c>
      <c r="D98" s="54">
        <v>3215.3</v>
      </c>
      <c r="E98" s="54">
        <v>4124.8999999999996</v>
      </c>
      <c r="F98" s="54">
        <v>4526.6000000000004</v>
      </c>
      <c r="G98" s="54">
        <v>4721.3999999999996</v>
      </c>
      <c r="H98" s="54">
        <v>4921.8</v>
      </c>
    </row>
    <row r="99" spans="1:9" x14ac:dyDescent="0.25">
      <c r="A99" s="69" t="s">
        <v>39</v>
      </c>
      <c r="B99" s="69" t="s">
        <v>76</v>
      </c>
      <c r="C99" s="4" t="s">
        <v>77</v>
      </c>
      <c r="D99" s="54">
        <v>332430</v>
      </c>
      <c r="E99" s="54">
        <v>409548</v>
      </c>
      <c r="F99" s="55">
        <v>456034</v>
      </c>
      <c r="G99" s="55">
        <v>502565</v>
      </c>
      <c r="H99" s="55">
        <v>544642</v>
      </c>
    </row>
    <row r="100" spans="1:9" x14ac:dyDescent="0.25">
      <c r="A100" s="70"/>
      <c r="B100" s="70"/>
      <c r="C100" s="4" t="s">
        <v>14</v>
      </c>
      <c r="D100" s="54">
        <v>79653.5</v>
      </c>
      <c r="E100" s="54">
        <v>91700.800000000003</v>
      </c>
      <c r="F100" s="54">
        <v>102486</v>
      </c>
      <c r="G100" s="54">
        <v>101717.8</v>
      </c>
      <c r="H100" s="54">
        <v>105064.1</v>
      </c>
    </row>
    <row r="101" spans="1:9" x14ac:dyDescent="0.25">
      <c r="A101" s="69" t="s">
        <v>41</v>
      </c>
      <c r="B101" s="69" t="s">
        <v>78</v>
      </c>
      <c r="C101" s="4" t="s">
        <v>79</v>
      </c>
      <c r="D101" s="54">
        <v>60056</v>
      </c>
      <c r="E101" s="54">
        <v>61640</v>
      </c>
      <c r="F101" s="55">
        <v>60440</v>
      </c>
      <c r="G101" s="55">
        <v>61040</v>
      </c>
      <c r="H101" s="55">
        <v>61140</v>
      </c>
    </row>
    <row r="102" spans="1:9" x14ac:dyDescent="0.25">
      <c r="A102" s="111"/>
      <c r="B102" s="111"/>
      <c r="C102" s="4" t="s">
        <v>80</v>
      </c>
      <c r="D102" s="54">
        <v>15</v>
      </c>
      <c r="E102" s="54">
        <v>15</v>
      </c>
      <c r="F102" s="55">
        <v>15</v>
      </c>
      <c r="G102" s="55">
        <v>15</v>
      </c>
      <c r="H102" s="55">
        <v>15</v>
      </c>
    </row>
    <row r="103" spans="1:9" x14ac:dyDescent="0.25">
      <c r="A103" s="70"/>
      <c r="B103" s="70"/>
      <c r="C103" s="4" t="s">
        <v>14</v>
      </c>
      <c r="D103" s="54">
        <v>62723.8</v>
      </c>
      <c r="E103" s="54">
        <v>61508.899999999994</v>
      </c>
      <c r="F103" s="54">
        <v>63366</v>
      </c>
      <c r="G103" s="54">
        <v>64768.800000000003</v>
      </c>
      <c r="H103" s="54">
        <v>63420.399999999994</v>
      </c>
    </row>
    <row r="104" spans="1:9" ht="28.5" x14ac:dyDescent="0.25">
      <c r="A104" s="20" t="s">
        <v>6</v>
      </c>
      <c r="B104" s="21" t="s">
        <v>7</v>
      </c>
      <c r="C104" s="20" t="s">
        <v>14</v>
      </c>
      <c r="D104" s="57">
        <f>D107+D109+D111+D113+D116+D118+D120</f>
        <v>134245.79999999999</v>
      </c>
      <c r="E104" s="57">
        <f>E107+E109+E111+E113+E116+E118+E120</f>
        <v>134184.1</v>
      </c>
      <c r="F104" s="57">
        <f t="shared" ref="F104:H104" si="7">F107+F109+F111+F113+F116+F118+F120</f>
        <v>136975.70000000001</v>
      </c>
      <c r="G104" s="57">
        <f t="shared" si="7"/>
        <v>133184.09999999998</v>
      </c>
      <c r="H104" s="57">
        <f t="shared" si="7"/>
        <v>129653.30000000002</v>
      </c>
    </row>
    <row r="105" spans="1:9" ht="30" x14ac:dyDescent="0.25">
      <c r="A105" s="114" t="s">
        <v>10</v>
      </c>
      <c r="B105" s="69" t="s">
        <v>81</v>
      </c>
      <c r="C105" s="4" t="s">
        <v>82</v>
      </c>
      <c r="D105" s="54">
        <v>5</v>
      </c>
      <c r="E105" s="55">
        <v>9</v>
      </c>
      <c r="F105" s="55">
        <v>9</v>
      </c>
      <c r="G105" s="55">
        <v>9</v>
      </c>
      <c r="H105" s="55">
        <v>9</v>
      </c>
    </row>
    <row r="106" spans="1:9" x14ac:dyDescent="0.25">
      <c r="A106" s="111"/>
      <c r="B106" s="111"/>
      <c r="C106" s="4" t="s">
        <v>83</v>
      </c>
      <c r="D106" s="54">
        <v>5</v>
      </c>
      <c r="E106" s="55">
        <v>9</v>
      </c>
      <c r="F106" s="55">
        <v>9</v>
      </c>
      <c r="G106" s="55">
        <v>9</v>
      </c>
      <c r="H106" s="55">
        <v>9</v>
      </c>
    </row>
    <row r="107" spans="1:9" x14ac:dyDescent="0.25">
      <c r="A107" s="70"/>
      <c r="B107" s="70"/>
      <c r="C107" s="4" t="s">
        <v>14</v>
      </c>
      <c r="D107" s="54">
        <v>17.5</v>
      </c>
      <c r="E107" s="55">
        <v>18</v>
      </c>
      <c r="F107" s="55">
        <v>18.5</v>
      </c>
      <c r="G107" s="55">
        <v>19</v>
      </c>
      <c r="H107" s="55">
        <v>19</v>
      </c>
    </row>
    <row r="108" spans="1:9" x14ac:dyDescent="0.25">
      <c r="A108" s="108" t="s">
        <v>11</v>
      </c>
      <c r="B108" s="69" t="s">
        <v>84</v>
      </c>
      <c r="C108" s="4" t="s">
        <v>85</v>
      </c>
      <c r="D108" s="54">
        <v>239354</v>
      </c>
      <c r="E108" s="54">
        <v>243064</v>
      </c>
      <c r="F108" s="54">
        <v>244021</v>
      </c>
      <c r="G108" s="54">
        <v>245308</v>
      </c>
      <c r="H108" s="54">
        <v>246714</v>
      </c>
    </row>
    <row r="109" spans="1:9" x14ac:dyDescent="0.25">
      <c r="A109" s="110"/>
      <c r="B109" s="111"/>
      <c r="C109" s="4" t="s">
        <v>14</v>
      </c>
      <c r="D109" s="54">
        <v>57351.5</v>
      </c>
      <c r="E109" s="54">
        <v>54413.8</v>
      </c>
      <c r="F109" s="54">
        <v>54839.6</v>
      </c>
      <c r="G109" s="54">
        <v>49649.7</v>
      </c>
      <c r="H109" s="54">
        <v>47592.3</v>
      </c>
    </row>
    <row r="110" spans="1:9" x14ac:dyDescent="0.25">
      <c r="A110" s="110"/>
      <c r="B110" s="111"/>
      <c r="C110" s="4" t="s">
        <v>86</v>
      </c>
      <c r="D110" s="54">
        <v>3922</v>
      </c>
      <c r="E110" s="54">
        <v>2700</v>
      </c>
      <c r="F110" s="54">
        <v>2720</v>
      </c>
      <c r="G110" s="54">
        <v>2740</v>
      </c>
      <c r="H110" s="54">
        <v>2760</v>
      </c>
    </row>
    <row r="111" spans="1:9" x14ac:dyDescent="0.25">
      <c r="A111" s="109"/>
      <c r="B111" s="70"/>
      <c r="C111" s="4" t="s">
        <v>14</v>
      </c>
      <c r="D111" s="54">
        <v>939.8</v>
      </c>
      <c r="E111" s="54">
        <v>604.4</v>
      </c>
      <c r="F111" s="54">
        <v>611.29999999999995</v>
      </c>
      <c r="G111" s="54">
        <v>554.6</v>
      </c>
      <c r="H111" s="54">
        <v>532.4</v>
      </c>
    </row>
    <row r="112" spans="1:9" x14ac:dyDescent="0.25">
      <c r="A112" s="108" t="s">
        <v>17</v>
      </c>
      <c r="B112" s="69" t="s">
        <v>87</v>
      </c>
      <c r="C112" s="4" t="s">
        <v>85</v>
      </c>
      <c r="D112" s="54">
        <v>127733</v>
      </c>
      <c r="E112" s="54">
        <v>128351</v>
      </c>
      <c r="F112" s="54">
        <v>129218</v>
      </c>
      <c r="G112" s="54">
        <v>129687</v>
      </c>
      <c r="H112" s="54">
        <v>130156</v>
      </c>
    </row>
    <row r="113" spans="1:8" x14ac:dyDescent="0.25">
      <c r="A113" s="109"/>
      <c r="B113" s="70"/>
      <c r="C113" s="4" t="s">
        <v>14</v>
      </c>
      <c r="D113" s="54">
        <v>30606.1</v>
      </c>
      <c r="E113" s="54">
        <v>28733.4</v>
      </c>
      <c r="F113" s="54">
        <v>29039.599999999999</v>
      </c>
      <c r="G113" s="54">
        <v>26248.3</v>
      </c>
      <c r="H113" s="54">
        <v>25107.7</v>
      </c>
    </row>
    <row r="114" spans="1:8" ht="30" x14ac:dyDescent="0.25">
      <c r="A114" s="108" t="s">
        <v>55</v>
      </c>
      <c r="B114" s="69" t="s">
        <v>88</v>
      </c>
      <c r="C114" s="4" t="s">
        <v>89</v>
      </c>
      <c r="D114" s="54">
        <v>5</v>
      </c>
      <c r="E114" s="54">
        <v>5</v>
      </c>
      <c r="F114" s="54">
        <v>4</v>
      </c>
      <c r="G114" s="54">
        <v>4</v>
      </c>
      <c r="H114" s="54">
        <v>4</v>
      </c>
    </row>
    <row r="115" spans="1:8" x14ac:dyDescent="0.25">
      <c r="A115" s="110"/>
      <c r="B115" s="111"/>
      <c r="C115" s="4" t="s">
        <v>90</v>
      </c>
      <c r="D115" s="54">
        <v>33</v>
      </c>
      <c r="E115" s="54">
        <v>33</v>
      </c>
      <c r="F115" s="55">
        <v>35</v>
      </c>
      <c r="G115" s="54">
        <v>32</v>
      </c>
      <c r="H115" s="54">
        <v>32</v>
      </c>
    </row>
    <row r="116" spans="1:8" x14ac:dyDescent="0.25">
      <c r="A116" s="109"/>
      <c r="B116" s="70"/>
      <c r="C116" s="4" t="s">
        <v>14</v>
      </c>
      <c r="D116" s="54">
        <v>35922.1</v>
      </c>
      <c r="E116" s="54">
        <v>39864.5</v>
      </c>
      <c r="F116" s="54">
        <v>41716.699999999997</v>
      </c>
      <c r="G116" s="54">
        <v>45712.5</v>
      </c>
      <c r="H116" s="54">
        <v>45301.9</v>
      </c>
    </row>
    <row r="117" spans="1:8" ht="23.45" customHeight="1" x14ac:dyDescent="0.25">
      <c r="A117" s="108" t="s">
        <v>56</v>
      </c>
      <c r="B117" s="69" t="s">
        <v>91</v>
      </c>
      <c r="C117" s="4" t="s">
        <v>92</v>
      </c>
      <c r="D117" s="54">
        <v>51723</v>
      </c>
      <c r="E117" s="54">
        <v>53255</v>
      </c>
      <c r="F117" s="54">
        <v>54855</v>
      </c>
      <c r="G117" s="54">
        <v>56455</v>
      </c>
      <c r="H117" s="54">
        <v>58055</v>
      </c>
    </row>
    <row r="118" spans="1:8" ht="23.45" customHeight="1" x14ac:dyDescent="0.25">
      <c r="A118" s="109"/>
      <c r="B118" s="70"/>
      <c r="C118" s="4" t="s">
        <v>14</v>
      </c>
      <c r="D118" s="54">
        <v>4704</v>
      </c>
      <c r="E118" s="54">
        <v>5250</v>
      </c>
      <c r="F118" s="54">
        <v>5350</v>
      </c>
      <c r="G118" s="54">
        <v>5500</v>
      </c>
      <c r="H118" s="54">
        <v>5600</v>
      </c>
    </row>
    <row r="119" spans="1:8" x14ac:dyDescent="0.25">
      <c r="A119" s="108" t="s">
        <v>95</v>
      </c>
      <c r="B119" s="69" t="s">
        <v>93</v>
      </c>
      <c r="C119" s="4" t="s">
        <v>94</v>
      </c>
      <c r="D119" s="54">
        <v>22</v>
      </c>
      <c r="E119" s="54">
        <v>22</v>
      </c>
      <c r="F119" s="54">
        <v>22</v>
      </c>
      <c r="G119" s="54">
        <v>22</v>
      </c>
      <c r="H119" s="54">
        <v>22</v>
      </c>
    </row>
    <row r="120" spans="1:8" x14ac:dyDescent="0.25">
      <c r="A120" s="109"/>
      <c r="B120" s="70"/>
      <c r="C120" s="4" t="s">
        <v>14</v>
      </c>
      <c r="D120" s="54">
        <v>4704.8</v>
      </c>
      <c r="E120" s="54">
        <v>5300</v>
      </c>
      <c r="F120" s="54">
        <v>5400</v>
      </c>
      <c r="G120" s="54">
        <v>5500</v>
      </c>
      <c r="H120" s="54">
        <v>5500</v>
      </c>
    </row>
    <row r="121" spans="1:8" ht="15" customHeight="1" x14ac:dyDescent="0.25">
      <c r="A121" s="77" t="s">
        <v>96</v>
      </c>
      <c r="B121" s="78"/>
      <c r="C121" s="78"/>
      <c r="D121" s="78"/>
      <c r="E121" s="78"/>
      <c r="F121" s="78"/>
      <c r="G121" s="78"/>
      <c r="H121" s="78"/>
    </row>
    <row r="122" spans="1:8" ht="23.25" customHeight="1" x14ac:dyDescent="0.25">
      <c r="A122" s="65" t="s">
        <v>61</v>
      </c>
      <c r="B122" s="66"/>
      <c r="C122" s="66"/>
      <c r="D122" s="58">
        <f>D123+D140</f>
        <v>801621.39999999991</v>
      </c>
      <c r="E122" s="58">
        <f>E123+E140</f>
        <v>967345.4</v>
      </c>
      <c r="F122" s="58">
        <v>1021259.5490000001</v>
      </c>
      <c r="G122" s="58">
        <v>988288.549</v>
      </c>
      <c r="H122" s="58">
        <v>987841.24900000007</v>
      </c>
    </row>
    <row r="123" spans="1:8" ht="25.5" customHeight="1" x14ac:dyDescent="0.25">
      <c r="A123" s="22" t="s">
        <v>5</v>
      </c>
      <c r="B123" s="13" t="s">
        <v>4</v>
      </c>
      <c r="C123" s="20" t="s">
        <v>14</v>
      </c>
      <c r="D123" s="58">
        <f>D125+D127+D129+D131+D133+D135</f>
        <v>565052.49999999988</v>
      </c>
      <c r="E123" s="58">
        <v>676023.3</v>
      </c>
      <c r="F123" s="58">
        <v>713038.84900000005</v>
      </c>
      <c r="G123" s="58">
        <v>680544.44900000002</v>
      </c>
      <c r="H123" s="58">
        <v>680561.34900000005</v>
      </c>
    </row>
    <row r="124" spans="1:8" ht="30" customHeight="1" x14ac:dyDescent="0.25">
      <c r="A124" s="67" t="s">
        <v>111</v>
      </c>
      <c r="B124" s="69" t="s">
        <v>97</v>
      </c>
      <c r="C124" s="4" t="s">
        <v>98</v>
      </c>
      <c r="D124" s="55">
        <v>2513</v>
      </c>
      <c r="E124" s="38">
        <v>2358</v>
      </c>
      <c r="F124" s="38">
        <v>2359</v>
      </c>
      <c r="G124" s="38">
        <v>2414</v>
      </c>
      <c r="H124" s="38">
        <v>2414</v>
      </c>
    </row>
    <row r="125" spans="1:8" ht="22.5" customHeight="1" x14ac:dyDescent="0.25">
      <c r="A125" s="68"/>
      <c r="B125" s="70"/>
      <c r="C125" s="4" t="s">
        <v>14</v>
      </c>
      <c r="D125" s="55">
        <v>512498.7</v>
      </c>
      <c r="E125" s="38">
        <v>578454.19999999995</v>
      </c>
      <c r="F125" s="38">
        <v>606665.91899999999</v>
      </c>
      <c r="G125" s="38">
        <v>574469.73899999994</v>
      </c>
      <c r="H125" s="38">
        <v>574014.99899999995</v>
      </c>
    </row>
    <row r="126" spans="1:8" ht="33.75" customHeight="1" x14ac:dyDescent="0.25">
      <c r="A126" s="67" t="s">
        <v>112</v>
      </c>
      <c r="B126" s="69" t="s">
        <v>99</v>
      </c>
      <c r="C126" s="4" t="s">
        <v>98</v>
      </c>
      <c r="D126" s="55">
        <v>489</v>
      </c>
      <c r="E126" s="38">
        <v>591</v>
      </c>
      <c r="F126" s="38">
        <v>614</v>
      </c>
      <c r="G126" s="38">
        <v>662</v>
      </c>
      <c r="H126" s="38">
        <v>662</v>
      </c>
    </row>
    <row r="127" spans="1:8" ht="22.5" customHeight="1" x14ac:dyDescent="0.25">
      <c r="A127" s="68"/>
      <c r="B127" s="70"/>
      <c r="C127" s="4" t="s">
        <v>14</v>
      </c>
      <c r="D127" s="55">
        <v>51349.5</v>
      </c>
      <c r="E127" s="38">
        <v>91087.9</v>
      </c>
      <c r="F127" s="38">
        <v>99724.47</v>
      </c>
      <c r="G127" s="38">
        <v>99426.25</v>
      </c>
      <c r="H127" s="38">
        <v>99897.89</v>
      </c>
    </row>
    <row r="128" spans="1:8" ht="36.75" customHeight="1" x14ac:dyDescent="0.25">
      <c r="A128" s="67" t="s">
        <v>113</v>
      </c>
      <c r="B128" s="69" t="s">
        <v>100</v>
      </c>
      <c r="C128" s="4" t="s">
        <v>98</v>
      </c>
      <c r="D128" s="55">
        <v>27</v>
      </c>
      <c r="E128" s="38">
        <v>28</v>
      </c>
      <c r="F128" s="38">
        <v>28</v>
      </c>
      <c r="G128" s="38">
        <v>28</v>
      </c>
      <c r="H128" s="38">
        <v>28</v>
      </c>
    </row>
    <row r="129" spans="1:8" ht="22.5" customHeight="1" x14ac:dyDescent="0.25">
      <c r="A129" s="68"/>
      <c r="B129" s="70"/>
      <c r="C129" s="4" t="s">
        <v>14</v>
      </c>
      <c r="D129" s="55">
        <v>524.70000000000005</v>
      </c>
      <c r="E129" s="38">
        <v>544</v>
      </c>
      <c r="F129" s="38">
        <v>544.04</v>
      </c>
      <c r="G129" s="38">
        <v>544.04</v>
      </c>
      <c r="H129" s="38">
        <v>544.04</v>
      </c>
    </row>
    <row r="130" spans="1:8" ht="28.5" customHeight="1" x14ac:dyDescent="0.25">
      <c r="A130" s="67" t="s">
        <v>114</v>
      </c>
      <c r="B130" s="69" t="s">
        <v>101</v>
      </c>
      <c r="C130" s="4" t="s">
        <v>98</v>
      </c>
      <c r="D130" s="55">
        <v>15</v>
      </c>
      <c r="E130" s="38">
        <v>18</v>
      </c>
      <c r="F130" s="38">
        <v>18</v>
      </c>
      <c r="G130" s="38">
        <v>18</v>
      </c>
      <c r="H130" s="38">
        <v>18</v>
      </c>
    </row>
    <row r="131" spans="1:8" ht="22.5" customHeight="1" x14ac:dyDescent="0.25">
      <c r="A131" s="68"/>
      <c r="B131" s="70"/>
      <c r="C131" s="4" t="s">
        <v>14</v>
      </c>
      <c r="D131" s="55">
        <v>291.5</v>
      </c>
      <c r="E131" s="38">
        <v>349.7</v>
      </c>
      <c r="F131" s="38">
        <v>349.74</v>
      </c>
      <c r="G131" s="38">
        <v>349.74</v>
      </c>
      <c r="H131" s="38">
        <v>349.74</v>
      </c>
    </row>
    <row r="132" spans="1:8" ht="30" customHeight="1" x14ac:dyDescent="0.25">
      <c r="A132" s="67" t="s">
        <v>115</v>
      </c>
      <c r="B132" s="69" t="s">
        <v>102</v>
      </c>
      <c r="C132" s="4" t="s">
        <v>98</v>
      </c>
      <c r="D132" s="55">
        <v>14</v>
      </c>
      <c r="E132" s="38">
        <v>14</v>
      </c>
      <c r="F132" s="38">
        <v>14</v>
      </c>
      <c r="G132" s="38">
        <v>14</v>
      </c>
      <c r="H132" s="38">
        <v>14</v>
      </c>
    </row>
    <row r="133" spans="1:8" ht="22.5" customHeight="1" x14ac:dyDescent="0.25">
      <c r="A133" s="68"/>
      <c r="B133" s="70"/>
      <c r="C133" s="4" t="s">
        <v>14</v>
      </c>
      <c r="D133" s="55">
        <v>272.10000000000002</v>
      </c>
      <c r="E133" s="38">
        <v>272.2</v>
      </c>
      <c r="F133" s="38">
        <v>272.16000000000003</v>
      </c>
      <c r="G133" s="38">
        <v>272.16000000000003</v>
      </c>
      <c r="H133" s="38">
        <v>272.16000000000003</v>
      </c>
    </row>
    <row r="134" spans="1:8" ht="29.25" customHeight="1" x14ac:dyDescent="0.25">
      <c r="A134" s="67" t="s">
        <v>116</v>
      </c>
      <c r="B134" s="69" t="s">
        <v>103</v>
      </c>
      <c r="C134" s="4" t="s">
        <v>98</v>
      </c>
      <c r="D134" s="55">
        <v>6</v>
      </c>
      <c r="E134" s="38">
        <v>6</v>
      </c>
      <c r="F134" s="38">
        <v>6</v>
      </c>
      <c r="G134" s="38">
        <v>6</v>
      </c>
      <c r="H134" s="38">
        <v>6</v>
      </c>
    </row>
    <row r="135" spans="1:8" ht="22.5" customHeight="1" x14ac:dyDescent="0.25">
      <c r="A135" s="68"/>
      <c r="B135" s="70"/>
      <c r="C135" s="4" t="s">
        <v>14</v>
      </c>
      <c r="D135" s="55">
        <v>116</v>
      </c>
      <c r="E135" s="38">
        <v>116</v>
      </c>
      <c r="F135" s="38">
        <v>115.97999999999999</v>
      </c>
      <c r="G135" s="38">
        <v>115.97999999999999</v>
      </c>
      <c r="H135" s="38">
        <v>115.97999999999999</v>
      </c>
    </row>
    <row r="136" spans="1:8" ht="48.75" customHeight="1" x14ac:dyDescent="0.25">
      <c r="A136" s="67" t="s">
        <v>39</v>
      </c>
      <c r="B136" s="71" t="s">
        <v>129</v>
      </c>
      <c r="C136" s="4" t="s">
        <v>126</v>
      </c>
      <c r="D136" s="55" t="s">
        <v>57</v>
      </c>
      <c r="E136" s="38">
        <v>38226</v>
      </c>
      <c r="F136" s="38">
        <v>54816</v>
      </c>
      <c r="G136" s="38">
        <v>54816</v>
      </c>
      <c r="H136" s="38">
        <v>54816</v>
      </c>
    </row>
    <row r="137" spans="1:8" ht="30.75" customHeight="1" x14ac:dyDescent="0.25">
      <c r="A137" s="74"/>
      <c r="B137" s="72"/>
      <c r="C137" s="4" t="s">
        <v>127</v>
      </c>
      <c r="D137" s="55" t="s">
        <v>57</v>
      </c>
      <c r="E137" s="38">
        <v>6371</v>
      </c>
      <c r="F137" s="38">
        <v>9136</v>
      </c>
      <c r="G137" s="38">
        <v>9136</v>
      </c>
      <c r="H137" s="38">
        <v>9136</v>
      </c>
    </row>
    <row r="138" spans="1:8" ht="36" customHeight="1" x14ac:dyDescent="0.25">
      <c r="A138" s="75"/>
      <c r="B138" s="72"/>
      <c r="C138" s="4" t="s">
        <v>98</v>
      </c>
      <c r="D138" s="55" t="s">
        <v>57</v>
      </c>
      <c r="E138" s="38">
        <v>434</v>
      </c>
      <c r="F138" s="38">
        <v>609</v>
      </c>
      <c r="G138" s="38">
        <v>609</v>
      </c>
      <c r="H138" s="38">
        <v>609</v>
      </c>
    </row>
    <row r="139" spans="1:8" ht="22.5" customHeight="1" x14ac:dyDescent="0.25">
      <c r="A139" s="76"/>
      <c r="B139" s="73"/>
      <c r="C139" s="4" t="s">
        <v>14</v>
      </c>
      <c r="D139" s="55" t="s">
        <v>57</v>
      </c>
      <c r="E139" s="38">
        <v>5199.3</v>
      </c>
      <c r="F139" s="38">
        <v>5366.54</v>
      </c>
      <c r="G139" s="38">
        <v>5366.54</v>
      </c>
      <c r="H139" s="38">
        <v>5366.54</v>
      </c>
    </row>
    <row r="140" spans="1:8" ht="22.5" customHeight="1" x14ac:dyDescent="0.25">
      <c r="A140" s="22" t="s">
        <v>6</v>
      </c>
      <c r="B140" s="13" t="s">
        <v>7</v>
      </c>
      <c r="C140" s="4" t="s">
        <v>14</v>
      </c>
      <c r="D140" s="58">
        <v>236568.9</v>
      </c>
      <c r="E140" s="58">
        <v>291322.09999999998</v>
      </c>
      <c r="F140" s="58">
        <f>F142+F144+F146+F148+F150+F152+F154</f>
        <v>308220.7</v>
      </c>
      <c r="G140" s="58">
        <f t="shared" ref="G140:H140" si="8">G142+G144+G146+G148+G150+G152+G154</f>
        <v>307744.09999999998</v>
      </c>
      <c r="H140" s="58">
        <f t="shared" si="8"/>
        <v>307279.90000000002</v>
      </c>
    </row>
    <row r="141" spans="1:8" ht="29.25" customHeight="1" x14ac:dyDescent="0.25">
      <c r="A141" s="67" t="s">
        <v>10</v>
      </c>
      <c r="B141" s="69" t="s">
        <v>104</v>
      </c>
      <c r="C141" s="4" t="s">
        <v>117</v>
      </c>
      <c r="D141" s="55">
        <v>265</v>
      </c>
      <c r="E141" s="38">
        <v>290</v>
      </c>
      <c r="F141" s="38">
        <v>304</v>
      </c>
      <c r="G141" s="38">
        <v>304</v>
      </c>
      <c r="H141" s="38">
        <v>304</v>
      </c>
    </row>
    <row r="142" spans="1:8" ht="29.25" customHeight="1" x14ac:dyDescent="0.25">
      <c r="A142" s="68"/>
      <c r="B142" s="70"/>
      <c r="C142" s="4" t="s">
        <v>12</v>
      </c>
      <c r="D142" s="55">
        <v>125185.9</v>
      </c>
      <c r="E142" s="38">
        <v>136996</v>
      </c>
      <c r="F142" s="38">
        <v>143609.60000000001</v>
      </c>
      <c r="G142" s="38">
        <v>143609.60000000001</v>
      </c>
      <c r="H142" s="38">
        <v>143609.60000000001</v>
      </c>
    </row>
    <row r="143" spans="1:8" ht="29.25" customHeight="1" x14ac:dyDescent="0.25">
      <c r="A143" s="67" t="s">
        <v>11</v>
      </c>
      <c r="B143" s="69" t="s">
        <v>105</v>
      </c>
      <c r="C143" s="4" t="s">
        <v>117</v>
      </c>
      <c r="D143" s="55">
        <v>175</v>
      </c>
      <c r="E143" s="38">
        <v>361</v>
      </c>
      <c r="F143" s="38">
        <v>400</v>
      </c>
      <c r="G143" s="38">
        <v>400</v>
      </c>
      <c r="H143" s="38">
        <v>400</v>
      </c>
    </row>
    <row r="144" spans="1:8" ht="29.25" customHeight="1" x14ac:dyDescent="0.25">
      <c r="A144" s="68"/>
      <c r="B144" s="70"/>
      <c r="C144" s="4" t="s">
        <v>12</v>
      </c>
      <c r="D144" s="55">
        <v>83299</v>
      </c>
      <c r="E144" s="38">
        <v>126242.09999999999</v>
      </c>
      <c r="F144" s="38">
        <v>136527.1</v>
      </c>
      <c r="G144" s="38">
        <v>136050.5</v>
      </c>
      <c r="H144" s="38">
        <v>135586.29999999999</v>
      </c>
    </row>
    <row r="145" spans="1:8" ht="29.25" customHeight="1" x14ac:dyDescent="0.25">
      <c r="A145" s="67" t="s">
        <v>17</v>
      </c>
      <c r="B145" s="69" t="s">
        <v>106</v>
      </c>
      <c r="C145" s="4" t="s">
        <v>117</v>
      </c>
      <c r="D145" s="55">
        <v>30</v>
      </c>
      <c r="E145" s="38">
        <v>25</v>
      </c>
      <c r="F145" s="38">
        <v>25</v>
      </c>
      <c r="G145" s="38">
        <v>25</v>
      </c>
      <c r="H145" s="38">
        <v>25</v>
      </c>
    </row>
    <row r="146" spans="1:8" ht="29.25" customHeight="1" x14ac:dyDescent="0.25">
      <c r="A146" s="68"/>
      <c r="B146" s="70"/>
      <c r="C146" s="4" t="s">
        <v>12</v>
      </c>
      <c r="D146" s="55">
        <v>14280</v>
      </c>
      <c r="E146" s="38">
        <v>11900</v>
      </c>
      <c r="F146" s="38">
        <v>11900</v>
      </c>
      <c r="G146" s="38">
        <v>11900</v>
      </c>
      <c r="H146" s="38">
        <v>11900</v>
      </c>
    </row>
    <row r="147" spans="1:8" ht="29.25" customHeight="1" x14ac:dyDescent="0.25">
      <c r="A147" s="67" t="s">
        <v>55</v>
      </c>
      <c r="B147" s="69" t="s">
        <v>107</v>
      </c>
      <c r="C147" s="4" t="s">
        <v>117</v>
      </c>
      <c r="D147" s="55">
        <v>2</v>
      </c>
      <c r="E147" s="38">
        <v>2</v>
      </c>
      <c r="F147" s="38">
        <v>2</v>
      </c>
      <c r="G147" s="38">
        <v>2</v>
      </c>
      <c r="H147" s="38">
        <v>2</v>
      </c>
    </row>
    <row r="148" spans="1:8" ht="29.25" customHeight="1" x14ac:dyDescent="0.25">
      <c r="A148" s="68"/>
      <c r="B148" s="70"/>
      <c r="C148" s="4" t="s">
        <v>12</v>
      </c>
      <c r="D148" s="55">
        <v>952</v>
      </c>
      <c r="E148" s="38">
        <v>952</v>
      </c>
      <c r="F148" s="38">
        <v>952</v>
      </c>
      <c r="G148" s="38">
        <v>952</v>
      </c>
      <c r="H148" s="38">
        <v>952</v>
      </c>
    </row>
    <row r="149" spans="1:8" ht="29.25" customHeight="1" x14ac:dyDescent="0.25">
      <c r="A149" s="67" t="s">
        <v>56</v>
      </c>
      <c r="B149" s="69" t="s">
        <v>108</v>
      </c>
      <c r="C149" s="4" t="s">
        <v>117</v>
      </c>
      <c r="D149" s="55">
        <v>3</v>
      </c>
      <c r="E149" s="38">
        <v>3</v>
      </c>
      <c r="F149" s="38">
        <v>3</v>
      </c>
      <c r="G149" s="38">
        <v>3</v>
      </c>
      <c r="H149" s="38">
        <v>3</v>
      </c>
    </row>
    <row r="150" spans="1:8" ht="29.25" customHeight="1" x14ac:dyDescent="0.25">
      <c r="A150" s="68"/>
      <c r="B150" s="70"/>
      <c r="C150" s="4" t="s">
        <v>12</v>
      </c>
      <c r="D150" s="55">
        <v>1428</v>
      </c>
      <c r="E150" s="38">
        <v>1428</v>
      </c>
      <c r="F150" s="38">
        <v>1428</v>
      </c>
      <c r="G150" s="38">
        <v>1428</v>
      </c>
      <c r="H150" s="38">
        <v>1428</v>
      </c>
    </row>
    <row r="151" spans="1:8" ht="29.25" customHeight="1" x14ac:dyDescent="0.25">
      <c r="A151" s="67" t="s">
        <v>95</v>
      </c>
      <c r="B151" s="69" t="s">
        <v>109</v>
      </c>
      <c r="C151" s="4" t="s">
        <v>117</v>
      </c>
      <c r="D151" s="55">
        <v>24</v>
      </c>
      <c r="E151" s="38">
        <v>27</v>
      </c>
      <c r="F151" s="38">
        <v>27</v>
      </c>
      <c r="G151" s="38">
        <v>27</v>
      </c>
      <c r="H151" s="38">
        <v>27</v>
      </c>
    </row>
    <row r="152" spans="1:8" ht="29.25" customHeight="1" x14ac:dyDescent="0.25">
      <c r="A152" s="68"/>
      <c r="B152" s="70"/>
      <c r="C152" s="4" t="s">
        <v>12</v>
      </c>
      <c r="D152" s="55">
        <v>11424</v>
      </c>
      <c r="E152" s="38">
        <v>12852</v>
      </c>
      <c r="F152" s="38">
        <v>12852</v>
      </c>
      <c r="G152" s="38">
        <v>12852</v>
      </c>
      <c r="H152" s="38">
        <v>12852</v>
      </c>
    </row>
    <row r="153" spans="1:8" ht="29.25" customHeight="1" x14ac:dyDescent="0.25">
      <c r="A153" s="67" t="s">
        <v>128</v>
      </c>
      <c r="B153" s="69" t="s">
        <v>110</v>
      </c>
      <c r="C153" s="4" t="s">
        <v>117</v>
      </c>
      <c r="D153" s="55">
        <v>0</v>
      </c>
      <c r="E153" s="38">
        <v>2</v>
      </c>
      <c r="F153" s="38">
        <v>2</v>
      </c>
      <c r="G153" s="38">
        <v>2</v>
      </c>
      <c r="H153" s="38">
        <v>2</v>
      </c>
    </row>
    <row r="154" spans="1:8" ht="22.5" customHeight="1" x14ac:dyDescent="0.25">
      <c r="A154" s="68"/>
      <c r="B154" s="70"/>
      <c r="C154" s="4" t="s">
        <v>12</v>
      </c>
      <c r="D154" s="55">
        <v>0</v>
      </c>
      <c r="E154" s="38">
        <v>952</v>
      </c>
      <c r="F154" s="38">
        <v>952</v>
      </c>
      <c r="G154" s="38">
        <v>952</v>
      </c>
      <c r="H154" s="38">
        <v>952</v>
      </c>
    </row>
  </sheetData>
  <mergeCells count="114">
    <mergeCell ref="A119:A120"/>
    <mergeCell ref="B119:B120"/>
    <mergeCell ref="A64:A65"/>
    <mergeCell ref="B64:B65"/>
    <mergeCell ref="A75:A77"/>
    <mergeCell ref="B75:B77"/>
    <mergeCell ref="A99:A100"/>
    <mergeCell ref="B99:B100"/>
    <mergeCell ref="A101:A103"/>
    <mergeCell ref="B101:B103"/>
    <mergeCell ref="A105:A107"/>
    <mergeCell ref="B105:B107"/>
    <mergeCell ref="A108:A111"/>
    <mergeCell ref="B108:B111"/>
    <mergeCell ref="A83:A84"/>
    <mergeCell ref="B83:B84"/>
    <mergeCell ref="A88:A91"/>
    <mergeCell ref="B88:B91"/>
    <mergeCell ref="B81:B82"/>
    <mergeCell ref="A66:A67"/>
    <mergeCell ref="B66:B67"/>
    <mergeCell ref="A117:A118"/>
    <mergeCell ref="B117:B118"/>
    <mergeCell ref="A97:A98"/>
    <mergeCell ref="A56:A57"/>
    <mergeCell ref="A30:A32"/>
    <mergeCell ref="B30:B32"/>
    <mergeCell ref="B60:B61"/>
    <mergeCell ref="A62:A63"/>
    <mergeCell ref="B62:B63"/>
    <mergeCell ref="A112:A113"/>
    <mergeCell ref="B112:B113"/>
    <mergeCell ref="A114:A116"/>
    <mergeCell ref="B114:B116"/>
    <mergeCell ref="B97:B98"/>
    <mergeCell ref="A69:A74"/>
    <mergeCell ref="B69:B74"/>
    <mergeCell ref="A92:A96"/>
    <mergeCell ref="B92:B96"/>
    <mergeCell ref="A79:C79"/>
    <mergeCell ref="A85:A87"/>
    <mergeCell ref="B85:B87"/>
    <mergeCell ref="A78:H78"/>
    <mergeCell ref="A81:A82"/>
    <mergeCell ref="A11:A12"/>
    <mergeCell ref="B11:B12"/>
    <mergeCell ref="A13:A14"/>
    <mergeCell ref="B13:B14"/>
    <mergeCell ref="A28:A29"/>
    <mergeCell ref="B28:B29"/>
    <mergeCell ref="A60:A61"/>
    <mergeCell ref="B56:B57"/>
    <mergeCell ref="A58:A59"/>
    <mergeCell ref="B58:B59"/>
    <mergeCell ref="A33:H33"/>
    <mergeCell ref="A44:A46"/>
    <mergeCell ref="B44:B46"/>
    <mergeCell ref="A47:A50"/>
    <mergeCell ref="B47:B50"/>
    <mergeCell ref="A51:A53"/>
    <mergeCell ref="B51:B53"/>
    <mergeCell ref="A36:A39"/>
    <mergeCell ref="B36:B39"/>
    <mergeCell ref="A40:A43"/>
    <mergeCell ref="B40:B43"/>
    <mergeCell ref="A34:C34"/>
    <mergeCell ref="A54:A55"/>
    <mergeCell ref="B54:B55"/>
    <mergeCell ref="A121:H121"/>
    <mergeCell ref="A124:A125"/>
    <mergeCell ref="B124:B125"/>
    <mergeCell ref="A126:A127"/>
    <mergeCell ref="B126:B127"/>
    <mergeCell ref="B128:B129"/>
    <mergeCell ref="A130:A131"/>
    <mergeCell ref="B130:B131"/>
    <mergeCell ref="A1:H1"/>
    <mergeCell ref="A2:H2"/>
    <mergeCell ref="C3:C4"/>
    <mergeCell ref="A3:A4"/>
    <mergeCell ref="B3:B4"/>
    <mergeCell ref="D3:D4"/>
    <mergeCell ref="E3:E4"/>
    <mergeCell ref="F3:H3"/>
    <mergeCell ref="A17:A27"/>
    <mergeCell ref="B17:B27"/>
    <mergeCell ref="A8:A9"/>
    <mergeCell ref="B8:B9"/>
    <mergeCell ref="A15:A16"/>
    <mergeCell ref="B15:B16"/>
    <mergeCell ref="A6:C6"/>
    <mergeCell ref="A5:H5"/>
    <mergeCell ref="A122:C122"/>
    <mergeCell ref="A151:A152"/>
    <mergeCell ref="B151:B152"/>
    <mergeCell ref="A153:A154"/>
    <mergeCell ref="B153:B154"/>
    <mergeCell ref="A145:A146"/>
    <mergeCell ref="B145:B146"/>
    <mergeCell ref="A147:A148"/>
    <mergeCell ref="B147:B148"/>
    <mergeCell ref="A149:A150"/>
    <mergeCell ref="B149:B150"/>
    <mergeCell ref="A134:A135"/>
    <mergeCell ref="B134:B135"/>
    <mergeCell ref="A141:A142"/>
    <mergeCell ref="B141:B142"/>
    <mergeCell ref="A143:A144"/>
    <mergeCell ref="B143:B144"/>
    <mergeCell ref="A128:A129"/>
    <mergeCell ref="A132:A133"/>
    <mergeCell ref="B132:B133"/>
    <mergeCell ref="B136:B139"/>
    <mergeCell ref="A136:A139"/>
  </mergeCells>
  <pageMargins left="0.70866141732283472" right="0.70866141732283472" top="0.74803149606299213" bottom="0.28999999999999998" header="0.31496062992125984" footer="0.31496062992125984"/>
  <pageSetup paperSize="9" scale="60" fitToHeight="4" orientation="landscape" r:id="rId1"/>
  <rowBreaks count="2" manualBreakCount="2">
    <brk id="32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2025-12-12T06:34:54Z</dcterms:modified>
</cp:coreProperties>
</file>